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5700" windowHeight="4530" firstSheet="1" activeTab="2"/>
  </bookViews>
  <sheets>
    <sheet name="部门财务收支预算总表01-1" sheetId="1" r:id="rId1"/>
    <sheet name="部门收入预算表01-2" sheetId="2" r:id="rId2"/>
    <sheet name="部门支出预算表01-3" sheetId="3" r:id="rId3"/>
    <sheet name="部门财政拨款收支预算总表02-1" sheetId="4" r:id="rId4"/>
    <sheet name="一般公共预算支出预算表02-2" sheetId="5" r:id="rId5"/>
    <sheet name="一般公共预算“三公”经费支出预算表03" sheetId="6" r:id="rId6"/>
    <sheet name="部门基本支出预算表04" sheetId="7" r:id="rId7"/>
    <sheet name="部门项目支出预算表05-1" sheetId="8" r:id="rId8"/>
    <sheet name="部门项目支出绩效目标表05-2" sheetId="9" r:id="rId9"/>
    <sheet name="部门政府性基金预算支出预算表06" sheetId="10" r:id="rId10"/>
    <sheet name="部门政府采购预算表07" sheetId="11" r:id="rId11"/>
    <sheet name="部门政府购买服务预算表08" sheetId="12" r:id="rId12"/>
    <sheet name="对下转移支付预算表09-1" sheetId="13" r:id="rId13"/>
    <sheet name="对下转移支付绩效目标表09-2" sheetId="14" r:id="rId14"/>
    <sheet name="部门新增资产配置表10" sheetId="15" r:id="rId15"/>
    <sheet name="上级转移支付补助项目支出预算表11" sheetId="16" r:id="rId16"/>
    <sheet name="部门项目中期规划预算表12" sheetId="17" r:id="rId17"/>
  </sheets>
  <definedNames>
    <definedName name="_xlnm.Print_Titles" localSheetId="0">'部门财务收支预算总表01-1'!$A:$A,'部门财务收支预算总表01-1'!$1:$1</definedName>
    <definedName name="_xlnm.Print_Titles" localSheetId="1">'部门收入预算表01-2'!$A:$A,'部门收入预算表01-2'!$1:$1</definedName>
    <definedName name="_xlnm.Print_Titles" localSheetId="2">'部门支出预算表01-3'!$A:$A,'部门支出预算表01-3'!$1:$1</definedName>
    <definedName name="_xlnm.Print_Titles" localSheetId="3">'部门财政拨款收支预算总表02-1'!$A:$A,'部门财政拨款收支预算总表02-1'!$1:$1</definedName>
    <definedName name="_xlnm.Print_Titles" localSheetId="4">'一般公共预算支出预算表02-2'!$A:$A,'一般公共预算支出预算表02-2'!$1:$5</definedName>
    <definedName name="_xlnm.Print_Titles" localSheetId="5">一般公共预算“三公”经费支出预算表03!$A:$A,一般公共预算“三公”经费支出预算表03!$1:$1</definedName>
    <definedName name="_xlnm.Print_Titles" localSheetId="6">部门基本支出预算表04!$A:$A,部门基本支出预算表04!$1:$1</definedName>
    <definedName name="_xlnm.Print_Titles" localSheetId="7">'部门项目支出预算表05-1'!$A:$A,'部门项目支出预算表05-1'!$1:$1</definedName>
    <definedName name="_xlnm.Print_Titles" localSheetId="8">'部门项目支出绩效目标表05-2'!$A:$A,'部门项目支出绩效目标表05-2'!$1:$1</definedName>
    <definedName name="_xlnm.Print_Titles" localSheetId="9">部门政府性基金预算支出预算表06!$A:$A,部门政府性基金预算支出预算表06!$1:$6</definedName>
    <definedName name="_xlnm.Print_Titles" localSheetId="10">部门政府采购预算表07!$A:$A,部门政府采购预算表07!$1:$1</definedName>
    <definedName name="_xlnm.Print_Titles" localSheetId="11">部门政府购买服务预算表08!$A:$A,部门政府购买服务预算表08!$1:$1</definedName>
    <definedName name="_xlnm.Print_Titles" localSheetId="12">'对下转移支付预算表09-1'!$A:$A,'对下转移支付预算表09-1'!$1:$1</definedName>
    <definedName name="_xlnm.Print_Titles" localSheetId="13">'对下转移支付绩效目标表09-2'!$A:$A,'对下转移支付绩效目标表09-2'!$1:$1</definedName>
    <definedName name="_xlnm.Print_Titles" localSheetId="14">部门新增资产配置表10!$A:$A,部门新增资产配置表10!$1:$1</definedName>
    <definedName name="_xlnm.Print_Titles" localSheetId="15">上级转移支付补助项目支出预算表11!$A:$A,上级转移支付补助项目支出预算表11!$1:$1</definedName>
    <definedName name="_xlnm.Print_Titles" localSheetId="16">部门项目中期规划预算表12!$A:$A,部门项目中期规划预算表12!$1:$1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<sst xmlns="http://schemas.openxmlformats.org/spreadsheetml/2006/main" count="856" uniqueCount="378">
  <si>
    <t>预算01-1表</t>
  </si>
  <si>
    <t>单位：元</t>
  </si>
  <si>
    <t>收　　　　　　　　入</t>
  </si>
  <si>
    <t>支　　　　　　　　出</t>
  </si>
  <si>
    <t>项      目</t>
  </si>
  <si>
    <t>预算数</t>
  </si>
  <si>
    <t>项目(按功能分类)</t>
  </si>
  <si>
    <t>一、一般公共预算拨款收入</t>
  </si>
  <si>
    <t xml:space="preserve"> 一、一般公共服务支出</t>
  </si>
  <si>
    <t>二、政府性基金预算拨款收入</t>
  </si>
  <si>
    <t xml:space="preserve"> 二、外交支出</t>
  </si>
  <si>
    <t>三、国有资本经营预算拨款收入</t>
  </si>
  <si>
    <t xml:space="preserve"> 三、国防支出</t>
  </si>
  <si>
    <t>四、财政专户管理资金收入</t>
  </si>
  <si>
    <t xml:space="preserve"> 四、公共安全支出</t>
  </si>
  <si>
    <t>五、单位资金</t>
  </si>
  <si>
    <t xml:space="preserve"> 五、教育支出</t>
  </si>
  <si>
    <t>1、事业收入</t>
  </si>
  <si>
    <t xml:space="preserve"> 六、科学技术支出 </t>
  </si>
  <si>
    <t>2、事业单位经营收入</t>
  </si>
  <si>
    <t xml:space="preserve"> 七、文化旅游体育与传媒支出</t>
  </si>
  <si>
    <t>3、上级补助收入</t>
  </si>
  <si>
    <t xml:space="preserve"> 八、社会保障和就业支出</t>
  </si>
  <si>
    <t>4、附属单位上缴收入</t>
  </si>
  <si>
    <t xml:space="preserve"> 九、卫生健康支出</t>
  </si>
  <si>
    <t>5、其他收入</t>
  </si>
  <si>
    <t xml:space="preserve"> 十、节能环保支出</t>
  </si>
  <si>
    <t xml:space="preserve"> 十一、城乡社区支出</t>
  </si>
  <si>
    <t xml:space="preserve"> 十二、农林水支出</t>
  </si>
  <si>
    <t xml:space="preserve"> 十三、交通运输支出</t>
  </si>
  <si>
    <t xml:space="preserve"> 十四、资源勘探工业信息等支出</t>
  </si>
  <si>
    <t xml:space="preserve"> 十五、商业服务业等支出</t>
  </si>
  <si>
    <t xml:space="preserve"> 十六、金融支出</t>
  </si>
  <si>
    <t xml:space="preserve"> 十七、援助其他地区支出</t>
  </si>
  <si>
    <t xml:space="preserve"> 十八、自然资源海洋气象等支出</t>
  </si>
  <si>
    <t xml:space="preserve"> 十九、住房保障支出</t>
  </si>
  <si>
    <t xml:space="preserve"> 二十、粮油物资储备支出</t>
  </si>
  <si>
    <t xml:space="preserve"> 二十一、国有资本经营预算支出</t>
  </si>
  <si>
    <t xml:space="preserve"> 二十二、灾害防治及应急管理支出</t>
  </si>
  <si>
    <t xml:space="preserve"> 二十三、预备费</t>
  </si>
  <si>
    <t xml:space="preserve"> 二十四、其他支出</t>
  </si>
  <si>
    <t xml:space="preserve"> 二十五、转移性支出</t>
  </si>
  <si>
    <t xml:space="preserve"> 二十六、债务付息支出</t>
  </si>
  <si>
    <t>本年收入合计</t>
  </si>
  <si>
    <t>本年支出合计</t>
  </si>
  <si>
    <t>上年结转结余</t>
  </si>
  <si>
    <t>年终结转结余</t>
  </si>
  <si>
    <t>1、财政拨款结转结余</t>
  </si>
  <si>
    <t>2、使用非财政拨款结余</t>
  </si>
  <si>
    <t>2、非财政拨款结余</t>
  </si>
  <si>
    <t>收  入  总  计</t>
  </si>
  <si>
    <t>支  出  总  计</t>
  </si>
  <si>
    <t>预算01-2表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</si>
  <si>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</si>
  <si>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</si>
  <si>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</si>
  <si>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</si>
  <si>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</si>
  <si>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</si>
  <si>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</si>
  <si>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</si>
  <si>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财政专户管理资金</t>
  </si>
  <si>
    <t>单位资金</t>
  </si>
  <si>
    <t>使用非财政拨款结余</t>
  </si>
  <si>
    <t>事业收入</t>
  </si>
  <si>
    <t>事业单位经营收入</t>
  </si>
  <si>
    <t>上级补助收入</t>
  </si>
  <si>
    <t>附属单位上缴收入</t>
  </si>
  <si>
    <t>其他收入</t>
  </si>
  <si>
    <t>105030</t>
  </si>
  <si>
    <t>禄劝彝族苗族自治县则黑中学</t>
  </si>
  <si>
    <t>预算01-3表</t>
  </si>
  <si>
    <t>科目编码</t>
  </si>
  <si>
    <t>科目名称</t>
  </si>
  <si>
    <t>财政专户管理的支出</t>
  </si>
  <si>
    <t>基本支出</t>
  </si>
  <si>
    <t>项目支出</t>
  </si>
  <si>
    <t>事业支出</t>
  </si>
  <si>
    <t>事业单位经营支出</t>
  </si>
  <si>
    <t>上级补助支出</t>
  </si>
  <si>
    <t>附属单位补助支出</t>
  </si>
  <si>
    <t>其他支出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</si>
  <si>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</si>
  <si>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</si>
  <si>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</si>
  <si>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</si>
  <si>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</si>
  <si>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</si>
  <si>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</si>
  <si>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</si>
  <si>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</si>
  <si>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</si>
  <si>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</si>
  <si>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</si>
  <si>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</si>
  <si>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</si>
  <si>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</si>
  <si>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205</t>
  </si>
  <si>
    <t>教育支出</t>
  </si>
  <si>
    <t>20502</t>
  </si>
  <si>
    <t>普通教育</t>
  </si>
  <si>
    <t>2050203</t>
  </si>
  <si>
    <t>初中教育</t>
  </si>
  <si>
    <t>208</t>
  </si>
  <si>
    <t>社会保障和就业支出</t>
  </si>
  <si>
    <t>20805</t>
  </si>
  <si>
    <t>行政事业单位养老支出</t>
  </si>
  <si>
    <t>2080505</t>
  </si>
  <si>
    <t>机关事业单位基本养老保险缴费支出</t>
  </si>
  <si>
    <t>2080506</t>
  </si>
  <si>
    <t>机关事业单位职业年金缴费支出</t>
  </si>
  <si>
    <t>20808</t>
  </si>
  <si>
    <t>抚恤</t>
  </si>
  <si>
    <t>2080801</t>
  </si>
  <si>
    <t>死亡抚恤</t>
  </si>
  <si>
    <t>210</t>
  </si>
  <si>
    <t>卫生健康支出</t>
  </si>
  <si>
    <t>21011</t>
  </si>
  <si>
    <t>行政事业单位医疗</t>
  </si>
  <si>
    <t>2101199</t>
  </si>
  <si>
    <t>其他行政事业单位医疗支出</t>
  </si>
  <si>
    <t>221</t>
  </si>
  <si>
    <t>住房保障支出</t>
  </si>
  <si>
    <t>22102</t>
  </si>
  <si>
    <t>住房改革支出</t>
  </si>
  <si>
    <t>2210201</t>
  </si>
  <si>
    <t>住房公积金</t>
  </si>
  <si>
    <t>预算02-1表</t>
  </si>
  <si>
    <t>一、本年收入</t>
  </si>
  <si>
    <t>一、本年支出</t>
  </si>
  <si>
    <t>（一）一般公共预算拨款</t>
  </si>
  <si>
    <t>（一）一般公共服务支出</t>
  </si>
  <si>
    <t>（二）政府性基金预算拨款</t>
  </si>
  <si>
    <t>（二）外交支出</t>
  </si>
  <si>
    <t>（三）国有资本经营预算拨款</t>
  </si>
  <si>
    <t>（三）国防支出</t>
  </si>
  <si>
    <t>二、上年结转</t>
  </si>
  <si>
    <t>（四）公共安全支出</t>
  </si>
  <si>
    <t>（五）教育支出</t>
  </si>
  <si>
    <t>（六）科学技术支出</t>
  </si>
  <si>
    <t>（七）文化旅游体育与传媒支出</t>
  </si>
  <si>
    <t>（八）社会保障和就业支出</t>
  </si>
  <si>
    <t>（九）卫生健康支出</t>
  </si>
  <si>
    <t>（十）节能环保支出</t>
  </si>
  <si>
    <t>（十一）城乡社区支出</t>
  </si>
  <si>
    <t>（十二）农林水支出</t>
  </si>
  <si>
    <t>（十三）交通运输支出</t>
  </si>
  <si>
    <t>（十四）资源勘探工业信息等支出</t>
  </si>
  <si>
    <t>（十五）商业服务业等支出</t>
  </si>
  <si>
    <t>（十六）金融支出</t>
  </si>
  <si>
    <t>（十七）援助其他地区支出</t>
  </si>
  <si>
    <t>（十八）自然资源海洋气象等支出</t>
  </si>
  <si>
    <t>（十九）住房保障支出</t>
  </si>
  <si>
    <t>（二十）粮油物资储备支出</t>
  </si>
  <si>
    <t>（二十一）国有资本经营预算支出</t>
  </si>
  <si>
    <t>（二十二）灾害防治及应急管理支出</t>
  </si>
  <si>
    <t>（二十三）预备费</t>
  </si>
  <si>
    <t>（二十四）其他支出</t>
  </si>
  <si>
    <t>（二十五）转移性支出</t>
  </si>
  <si>
    <t>（二十六）债务付息支出</t>
  </si>
  <si>
    <t>二、年终结转结余</t>
  </si>
  <si>
    <t>预算02-2表</t>
  </si>
  <si>
    <t>部门预算支出功能分类科目</t>
  </si>
  <si>
    <t>人员经费</t>
  </si>
  <si>
    <t>公用经费</t>
  </si>
  <si>
    <t>合  计</t>
  </si>
  <si>
    <t>预算03表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</si>
  <si>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</si>
  <si>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</si>
  <si>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</si>
  <si>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</si>
  <si>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</si>
  <si>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</si>
  <si>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预算04表</t>
  </si>
  <si>
    <t>主管部门</t>
  </si>
  <si>
    <t>单位名称</t>
  </si>
  <si>
    <t>项目代码</t>
  </si>
  <si>
    <t>项目名称</t>
  </si>
  <si>
    <t>功能科目编码</t>
  </si>
  <si>
    <t>功能科目名称</t>
  </si>
  <si>
    <t>部门经济科目编码</t>
  </si>
  <si>
    <t>部门经济科目名称</t>
  </si>
  <si>
    <t>资金来源</t>
  </si>
  <si>
    <t>总计</t>
  </si>
  <si>
    <t>财政拨款结转结余</t>
  </si>
  <si>
    <t>全年数</t>
  </si>
  <si>
    <t>已提前安排</t>
  </si>
  <si>
    <t>抵扣上年垫付资金</t>
  </si>
  <si>
    <t>本次下达</t>
  </si>
  <si>
    <t>另文下达</t>
  </si>
  <si>
    <t>事业单位
经营收入</t>
  </si>
  <si>
    <t>已预拨</t>
  </si>
  <si>
    <t>禄劝彝族苗族自治县教育体育局</t>
  </si>
  <si>
    <t>530128210000000001384</t>
  </si>
  <si>
    <t>事业人员支出工资</t>
  </si>
  <si>
    <t>30101</t>
  </si>
  <si>
    <t>基本工资</t>
  </si>
  <si>
    <t>530128210000000001386</t>
  </si>
  <si>
    <t>30113</t>
  </si>
  <si>
    <t>530128210000000001388</t>
  </si>
  <si>
    <t>工会经费</t>
  </si>
  <si>
    <t>30228</t>
  </si>
  <si>
    <t>530128231100001386834</t>
  </si>
  <si>
    <t>绩效考核奖励（2017提高部分）</t>
  </si>
  <si>
    <t>30107</t>
  </si>
  <si>
    <t>绩效工资</t>
  </si>
  <si>
    <t>530128231100001386849</t>
  </si>
  <si>
    <t>事业年终一次性奖金</t>
  </si>
  <si>
    <t>30103</t>
  </si>
  <si>
    <t>奖金</t>
  </si>
  <si>
    <t>530128231100001386854</t>
  </si>
  <si>
    <t>事业人员绩效工资</t>
  </si>
  <si>
    <t>530128231100001386860</t>
  </si>
  <si>
    <t>事业人员支出津贴</t>
  </si>
  <si>
    <t>30102</t>
  </si>
  <si>
    <t>津贴补贴</t>
  </si>
  <si>
    <t>530128231100001386864</t>
  </si>
  <si>
    <t>工伤保险</t>
  </si>
  <si>
    <t>30112</t>
  </si>
  <si>
    <t>其他社会保障缴费</t>
  </si>
  <si>
    <t>530128231100001386891</t>
  </si>
  <si>
    <t>养老保险缴费</t>
  </si>
  <si>
    <t>30108</t>
  </si>
  <si>
    <t>机关事业单位基本养老保险缴费</t>
  </si>
  <si>
    <t>530128231100001386899</t>
  </si>
  <si>
    <t>职业年金缴费</t>
  </si>
  <si>
    <t>30109</t>
  </si>
  <si>
    <t>530128251100003782922</t>
  </si>
  <si>
    <t>集中连片乡村教师生活补助</t>
  </si>
  <si>
    <t>30305</t>
  </si>
  <si>
    <t>生活补助</t>
  </si>
  <si>
    <t>预算05-1表</t>
  </si>
  <si>
    <t>项目分类</t>
  </si>
  <si>
    <t>项目单位</t>
  </si>
  <si>
    <t>经济科目编码</t>
  </si>
  <si>
    <t>经济科目名称</t>
  </si>
  <si>
    <t>本年拨款</t>
  </si>
  <si>
    <t>其中：本次下达</t>
  </si>
  <si>
    <t>对个人和家庭的补助</t>
  </si>
  <si>
    <t>530128261100005089499</t>
  </si>
  <si>
    <t>遗属生活补助资金</t>
  </si>
  <si>
    <t>30304</t>
  </si>
  <si>
    <t>抚恤金</t>
  </si>
  <si>
    <t>民生类</t>
  </si>
  <si>
    <t>530128251100003767471</t>
  </si>
  <si>
    <t>城乡义务教育学生资助资金</t>
  </si>
  <si>
    <t>30308</t>
  </si>
  <si>
    <t>助学金</t>
  </si>
  <si>
    <t>530128251100003767492</t>
  </si>
  <si>
    <t>义务教育营养改善计划资金</t>
  </si>
  <si>
    <t>事业发展类</t>
  </si>
  <si>
    <t>530128261100005090452</t>
  </si>
  <si>
    <t>单位自有资金</t>
  </si>
  <si>
    <t>30201</t>
  </si>
  <si>
    <t>办公费</t>
  </si>
  <si>
    <t>530128261100005171656</t>
  </si>
  <si>
    <t>学生食堂食材政府采购资金</t>
  </si>
  <si>
    <t>39999</t>
  </si>
  <si>
    <t>预算05-2表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</si>
  <si>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</si>
  <si>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</si>
  <si>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</si>
  <si>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</si>
  <si>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</si>
  <si>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</si>
  <si>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</si>
  <si>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</si>
  <si>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</si>
  <si>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 xml:space="preserve">（1）贯彻实施国家教育改革与发展的方针、政策和规划；负责教育理论研究和宣传工作。 （2）负责本校教育的统筹规划和协调管理；制定全乡教育改革发展战略和教育事业发展规划；指导各个学校的教育教学改革；负责全乡教育基本信息的统计、分析和发布。 （3）负责本校教育经费的统筹管理；负责统计全乡教育经费投入情况。 （4）负责推进义务教育均衡发展和促进教育公平，负责义务教育的宏观指导与协调；负责初中教育和特殊教育工作；落实基础教育教学基本要求和教学基本文件，全面实施素质教育；负责全乡教育督导工作，扫除青壮年文盲工作的督导检查和评估验收工作；负责基础教育发展水平、质量的监测工作。 （5） 指导全镇各个学校教师、学生的思想政治工作、德育工作、体育卫生与艺术教育工作及国防教育工作；管理全乡范围内的学校教师及学生的工作。 （6）主管全乡教师工作。负责初中教师资格的认定管理工作；负责教育系统的表彰奖励；管理教师和教育管理人员继续教育；指导教育系统人才队伍建设。 （7）负责汉语国际推广工作。 （8）落实国家语言文字工作的方针、政策；负责普通话推广工作。
</t>
  </si>
  <si>
    <t>产出指标</t>
  </si>
  <si>
    <t>数量指标</t>
  </si>
  <si>
    <t>获补对象数</t>
  </si>
  <si>
    <t>=</t>
  </si>
  <si>
    <t>人(人次、家)</t>
  </si>
  <si>
    <t>定量指标</t>
  </si>
  <si>
    <t>反映获补助人员、企业的数量情况，也适用补贴、资助等形式的补助。</t>
  </si>
  <si>
    <t>质量指标</t>
  </si>
  <si>
    <t>获补对象准确率</t>
  </si>
  <si>
    <t>100</t>
  </si>
  <si>
    <t>%</t>
  </si>
  <si>
    <t>反映获补助对象认定的准确性情况。
获补对象准确率=抽检符合标准的补助对象数/抽检实际补助对象数*100%</t>
  </si>
  <si>
    <t>时效指标</t>
  </si>
  <si>
    <t>发放及时率</t>
  </si>
  <si>
    <t>98</t>
  </si>
  <si>
    <t>反映发放单位及时发放补助资金的情况。
发放及时率=在时限内发放资金/应发放资金*100%</t>
  </si>
  <si>
    <t>效益指标</t>
  </si>
  <si>
    <t>经济效益</t>
  </si>
  <si>
    <t>带动人均增收</t>
  </si>
  <si>
    <t>&gt;=</t>
  </si>
  <si>
    <t>1772</t>
  </si>
  <si>
    <t>元</t>
  </si>
  <si>
    <t>反映补助带动人均增收的情况。</t>
  </si>
  <si>
    <t>社会效益</t>
  </si>
  <si>
    <t>生活状况改善</t>
  </si>
  <si>
    <t>有所改善</t>
  </si>
  <si>
    <t>人</t>
  </si>
  <si>
    <t>反映补助促进受助对象生活状况改善的情况。</t>
  </si>
  <si>
    <t>满意度指标</t>
  </si>
  <si>
    <t>服务对象满意度</t>
  </si>
  <si>
    <t>受益对象满意度</t>
  </si>
  <si>
    <t>反映获补助受益对象的满意程度。</t>
  </si>
  <si>
    <t>深入推进教育扶贫,落实“控辍保学”举措，发挥教育扶贫基金效用，实现精准救助、全面资助。保障义务教育，除健康原因不能上学的外，必须确保12至15周岁孩子“零辍学”，巩固提升义务教育发展基本均衡成果，发展民族教育、农村教育，推进特殊教育、继续教育，促进城乡义务教育一体化发展。做好党风廉政建设工作。做好基层党建工作。做好意识形态工作。做好依法管理工作。做好统一战线工作。做好深化改革工作。做好综治维稳（平安建设）工作。</t>
  </si>
  <si>
    <t>201</t>
  </si>
  <si>
    <t>获补覆盖率</t>
  </si>
  <si>
    <t>获补覆盖率=实际获得补助人数（企业数）/申请符合标准人数（企业数）*100%</t>
  </si>
  <si>
    <t>1500</t>
  </si>
  <si>
    <t>人/年</t>
  </si>
  <si>
    <t xml:space="preserve">
深入推进教育扶贫,落实“控辍保学”举措，发挥教育扶贫基金效用，实现精准救助、全面资助。保障义务教育，除健康原因不能上学的外，必须确保12至15周岁孩子“零辍学”，巩固提升义务教育发展基本均衡成果，发展民族教育、农村教育，推进特殊教育、继续教育，促进城乡义务教育一体化发展。做好党风廉政建设工作。做好基层党建工作。做好意识形态工作。做好依法管理工作。做好统一战线工作。做好深化改革工作。做好综治维稳（平安建设）工作。</t>
  </si>
  <si>
    <t>政策宣传次数</t>
  </si>
  <si>
    <t>次</t>
  </si>
  <si>
    <t>定性指标</t>
  </si>
  <si>
    <t>反映补助政策的宣传力度情况。即通过门户网站、报刊、通信、电视、户外广告等对补助政策进行宣传的次数。</t>
  </si>
  <si>
    <t>兑现准确率</t>
  </si>
  <si>
    <t>反映补助准确发放的情况。
补助兑现准确率=补助兑付额/应付额*100%</t>
  </si>
  <si>
    <t>政策知晓率</t>
  </si>
  <si>
    <t>反映补助政策的宣传效果情况。
政策知晓率=调查中补助政策知晓人数/调查总人数*100%</t>
  </si>
  <si>
    <t>预算06表</t>
  </si>
  <si>
    <t>政府性基金预算支出预算表</t>
  </si>
  <si>
    <t>单位名称：昆明市发展和改革委员会</t>
  </si>
  <si>
    <t>政府性基金预算支出</t>
  </si>
  <si>
    <t>预算07表</t>
  </si>
  <si>
    <t>预算项目</t>
  </si>
  <si>
    <t>采购项目</t>
  </si>
  <si>
    <t>采购品目</t>
  </si>
  <si>
    <t>计量
单位</t>
  </si>
  <si>
    <t>数量</t>
  </si>
  <si>
    <t>面向中小企业预留资金</t>
  </si>
  <si>
    <t>政府性基金</t>
  </si>
  <si>
    <t>国有资本经营收益</t>
  </si>
  <si>
    <t>财政专户管理的收入</t>
  </si>
  <si>
    <t>单位自筹</t>
  </si>
  <si>
    <t>备注：当面向中小企业预留资金大于合计时，面向中小企业预留资金为三年预计数。</t>
  </si>
  <si>
    <t>预算08表</t>
  </si>
  <si>
    <t>政府购买服务项目</t>
  </si>
  <si>
    <t>政府购买服务指导性目录代码</t>
  </si>
  <si>
    <t>基本支出/项目支出</t>
  </si>
  <si>
    <t>所属服务类别</t>
  </si>
  <si>
    <t>所属服务领域</t>
  </si>
  <si>
    <t>购买内容简述</t>
  </si>
  <si>
    <t>预算09-1表</t>
  </si>
  <si>
    <t>单位名称（项目）</t>
  </si>
  <si>
    <t>地区</t>
  </si>
  <si>
    <t>盘龙区</t>
  </si>
  <si>
    <t>五华区</t>
  </si>
  <si>
    <t>西山区</t>
  </si>
  <si>
    <t>官渡区</t>
  </si>
  <si>
    <t>呈贡区</t>
  </si>
  <si>
    <t>晋宁区</t>
  </si>
  <si>
    <t>东川区</t>
  </si>
  <si>
    <t>富民县</t>
  </si>
  <si>
    <t>宜良县</t>
  </si>
  <si>
    <t>石林县</t>
  </si>
  <si>
    <t>禄劝县</t>
  </si>
  <si>
    <t>寻甸县</t>
  </si>
  <si>
    <t>高新区</t>
  </si>
  <si>
    <t>滇池旅游度假区</t>
  </si>
  <si>
    <t>阳宗海管委会</t>
  </si>
  <si>
    <t>滇中新区</t>
  </si>
  <si>
    <t>安宁市</t>
  </si>
  <si>
    <t>经开区</t>
  </si>
  <si>
    <t>嵩明县</t>
  </si>
  <si>
    <t>磨憨经济合作区</t>
  </si>
  <si>
    <t>预算09-2表</t>
  </si>
  <si>
    <t xml:space="preserve">预算10表
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</si>
  <si>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</si>
  <si>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</si>
  <si>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</si>
  <si>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</si>
  <si>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</si>
  <si>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</si>
  <si>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</si>
  <si>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>预算11表</t>
  </si>
  <si>
    <t>上级补助</t>
  </si>
  <si>
    <t>预算12表</t>
  </si>
  <si>
    <t>项目级次</t>
  </si>
  <si>
    <t>114 对个人和家庭的补助</t>
  </si>
  <si>
    <t>本级</t>
  </si>
  <si>
    <t/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</si>
</sst>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;\-#,##0.00;;@"/>
    <numFmt numFmtId="177" formatCode="hh:mm:ss"/>
    <numFmt numFmtId="178" formatCode="yyyy\-mm\-dd"/>
    <numFmt numFmtId="179" formatCode="yyyy\-mm\-dd\ hh:mm:ss"/>
    <numFmt numFmtId="180" formatCode="#,##0;\-#,##0;;@"/>
  </numFmts>
  <fonts count="35">
    <font>
      <sz val="11"/>
      <color theme="1"/>
      <name val="宋体"/>
      <charset val="134"/>
      <scheme val="minor"/>
    </font>
    <font>
      <sz val="10"/>
      <color rgb="FF000000"/>
      <name val="宋体"/>
      <charset val="134"/>
    </font>
    <font>
      <sz val="9"/>
      <color rgb="FF000000"/>
      <name val="宋体"/>
      <charset val="134"/>
    </font>
    <font>
      <b/>
      <sz val="23"/>
      <color rgb="FF000000"/>
      <name val="宋体"/>
      <charset val="134"/>
    </font>
    <font>
      <sz val="11"/>
      <color rgb="FF000000"/>
      <name val="宋体"/>
      <charset val="134"/>
    </font>
    <font>
      <sz val="9"/>
      <color theme="1"/>
      <name val="宋体"/>
      <charset val="134"/>
    </font>
    <font>
      <sz val="10"/>
      <color rgb="FF000000"/>
      <name val="Arial"/>
      <charset val="134"/>
    </font>
    <font>
      <b/>
      <sz val="23.95"/>
      <color rgb="FF000000"/>
      <name val="宋体"/>
      <charset val="134"/>
    </font>
    <font>
      <b/>
      <sz val="22"/>
      <color rgb="FF000000"/>
      <name val="宋体"/>
      <charset val="134"/>
    </font>
    <font>
      <sz val="10"/>
      <color rgb="FFFFFFFF"/>
      <name val="宋体"/>
      <charset val="134"/>
    </font>
    <font>
      <b/>
      <sz val="21"/>
      <color rgb="FF000000"/>
      <name val="宋体"/>
      <charset val="134"/>
    </font>
    <font>
      <b/>
      <sz val="18"/>
      <color rgb="FF000000"/>
      <name val="宋体"/>
      <charset val="134"/>
    </font>
    <font>
      <sz val="9.75"/>
      <color rgb="FF000000"/>
      <name val="SimSun"/>
      <charset val="134"/>
    </font>
    <font>
      <b/>
      <sz val="9"/>
      <color rgb="FF000000"/>
      <name val="宋体"/>
      <charset val="134"/>
    </font>
    <font>
      <b/>
      <sz val="9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3" borderId="14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17" applyNumberFormat="0" applyAlignment="0" applyProtection="0">
      <alignment vertical="center"/>
    </xf>
    <xf numFmtId="0" fontId="24" fillId="5" borderId="18" applyNumberFormat="0" applyAlignment="0" applyProtection="0">
      <alignment vertical="center"/>
    </xf>
    <xf numFmtId="0" fontId="25" fillId="5" borderId="17" applyNumberFormat="0" applyAlignment="0" applyProtection="0">
      <alignment vertical="center"/>
    </xf>
    <xf numFmtId="0" fontId="26" fillId="6" borderId="19" applyNumberFormat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8" fillId="0" borderId="21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176" fontId="34" fillId="0" borderId="7">
      <alignment horizontal="right" vertical="center"/>
    </xf>
    <xf numFmtId="49" fontId="34" fillId="0" borderId="7">
      <alignment horizontal="left" vertical="center" wrapText="1"/>
    </xf>
    <xf numFmtId="176" fontId="34" fillId="0" borderId="7">
      <alignment horizontal="right" vertical="center"/>
    </xf>
    <xf numFmtId="177" fontId="34" fillId="0" borderId="7">
      <alignment horizontal="right" vertical="center"/>
    </xf>
    <xf numFmtId="178" fontId="34" fillId="0" borderId="7">
      <alignment horizontal="right" vertical="center"/>
    </xf>
    <xf numFmtId="179" fontId="34" fillId="0" borderId="7">
      <alignment horizontal="right" vertical="center"/>
    </xf>
    <xf numFmtId="10" fontId="34" fillId="0" borderId="7">
      <alignment horizontal="right" vertical="center"/>
    </xf>
    <xf numFmtId="180" fontId="34" fillId="0" borderId="7">
      <alignment horizontal="right" vertical="center"/>
    </xf>
  </cellStyleXfs>
  <cellXfs count="195">
    <xf numFmtId="0" fontId="0" fillId="0" borderId="0" xfId="0" applyFont="1" applyBorder="1"/>
    <xf numFmtId="49" fontId="1" fillId="0" borderId="0" xfId="0" applyNumberFormat="1" applyFont="1" applyBorder="1"/>
    <xf numFmtId="0" fontId="2" fillId="0" borderId="0" xfId="0" applyFont="1" applyBorder="1" applyAlignment="1" applyProtection="1">
      <alignment horizontal="right" vertical="center"/>
      <protection locked="0"/>
    </xf>
    <xf numFmtId="0" fontId="3" fillId="0" borderId="0" xfId="0" applyFont="1" applyBorder="1" applyAlignment="1">
      <alignment horizontal="center" vertical="center"/>
    </xf>
    <xf numFmtId="0" fontId="2" fillId="0" borderId="0" xfId="0" applyFont="1" applyBorder="1" applyAlignment="1" applyProtection="1">
      <alignment horizontal="left" vertical="center"/>
      <protection locked="0"/>
    </xf>
    <xf numFmtId="0" fontId="4" fillId="0" borderId="0" xfId="0" applyFont="1" applyBorder="1" applyAlignment="1">
      <alignment horizontal="left" vertical="center"/>
    </xf>
    <xf numFmtId="0" fontId="4" fillId="0" borderId="0" xfId="0" applyFont="1" applyBorder="1"/>
    <xf numFmtId="0" fontId="2" fillId="0" borderId="0" xfId="0" applyFont="1" applyBorder="1" applyAlignment="1" applyProtection="1">
      <alignment horizontal="right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 applyProtection="1">
      <alignment horizontal="center" vertical="center" wrapText="1"/>
      <protection locked="0"/>
    </xf>
    <xf numFmtId="0" fontId="4" fillId="0" borderId="5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2" borderId="6" xfId="0" applyFont="1" applyFill="1" applyBorder="1" applyAlignment="1" applyProtection="1">
      <alignment horizontal="center" vertical="center" wrapText="1"/>
      <protection locked="0"/>
    </xf>
    <xf numFmtId="0" fontId="4" fillId="0" borderId="6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2" fillId="2" borderId="7" xfId="0" applyFont="1" applyFill="1" applyBorder="1" applyAlignment="1" applyProtection="1">
      <alignment horizontal="left" vertical="center" wrapText="1"/>
      <protection locked="0"/>
    </xf>
    <xf numFmtId="0" fontId="2" fillId="0" borderId="7" xfId="0" applyFont="1" applyBorder="1" applyAlignment="1" applyProtection="1">
      <alignment horizontal="left" vertical="center"/>
      <protection locked="0"/>
    </xf>
    <xf numFmtId="4" fontId="2" fillId="0" borderId="7" xfId="0" applyNumberFormat="1" applyFont="1" applyBorder="1" applyAlignment="1" applyProtection="1">
      <alignment horizontal="right" vertical="center" wrapText="1"/>
      <protection locked="0"/>
    </xf>
    <xf numFmtId="0" fontId="2" fillId="0" borderId="2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 applyProtection="1">
      <alignment horizontal="left" vertical="center" wrapText="1"/>
      <protection locked="0"/>
    </xf>
    <xf numFmtId="0" fontId="2" fillId="0" borderId="4" xfId="0" applyFont="1" applyBorder="1" applyAlignment="1" applyProtection="1">
      <alignment horizontal="left" vertical="center" wrapText="1"/>
      <protection locked="0"/>
    </xf>
    <xf numFmtId="0" fontId="4" fillId="2" borderId="1" xfId="0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2" fillId="0" borderId="7" xfId="0" applyFont="1" applyBorder="1" applyAlignment="1">
      <alignment horizontal="left" vertical="center" wrapText="1"/>
    </xf>
    <xf numFmtId="4" fontId="2" fillId="0" borderId="7" xfId="0" applyNumberFormat="1" applyFont="1" applyBorder="1" applyAlignment="1">
      <alignment horizontal="right" vertical="center" wrapText="1"/>
    </xf>
    <xf numFmtId="0" fontId="2" fillId="0" borderId="7" xfId="0" applyFont="1" applyBorder="1" applyAlignment="1" applyProtection="1">
      <alignment horizontal="left" vertical="center" wrapText="1"/>
      <protection locked="0"/>
    </xf>
    <xf numFmtId="0" fontId="1" fillId="0" borderId="2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>
      <alignment horizontal="left" vertical="center"/>
    </xf>
    <xf numFmtId="0" fontId="2" fillId="2" borderId="4" xfId="0" applyFont="1" applyFill="1" applyBorder="1" applyAlignment="1">
      <alignment horizontal="left" vertical="center"/>
    </xf>
    <xf numFmtId="0" fontId="1" fillId="0" borderId="7" xfId="0" applyFont="1" applyBorder="1" applyAlignment="1" applyProtection="1">
      <alignment horizontal="center" vertical="center"/>
      <protection locked="0"/>
    </xf>
    <xf numFmtId="4" fontId="5" fillId="0" borderId="7" xfId="51" applyNumberFormat="1" applyFont="1" applyBorder="1">
      <alignment horizontal="right" vertical="center"/>
    </xf>
    <xf numFmtId="0" fontId="2" fillId="2" borderId="0" xfId="0" applyFont="1" applyFill="1" applyBorder="1" applyAlignment="1" applyProtection="1">
      <alignment horizontal="right" vertical="top" wrapText="1"/>
      <protection locked="0"/>
    </xf>
    <xf numFmtId="0" fontId="6" fillId="0" borderId="0" xfId="0" applyFont="1" applyBorder="1" applyAlignment="1" applyProtection="1">
      <alignment vertical="top"/>
      <protection locked="0"/>
    </xf>
    <xf numFmtId="0" fontId="6" fillId="0" borderId="0" xfId="0" applyFont="1" applyBorder="1" applyAlignment="1">
      <alignment vertical="top"/>
    </xf>
    <xf numFmtId="0" fontId="7" fillId="2" borderId="0" xfId="0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Border="1" applyProtection="1">
      <protection locked="0"/>
    </xf>
    <xf numFmtId="0" fontId="6" fillId="0" borderId="0" xfId="0" applyFont="1" applyBorder="1"/>
    <xf numFmtId="0" fontId="2" fillId="2" borderId="0" xfId="0" applyFont="1" applyFill="1" applyBorder="1" applyAlignment="1" applyProtection="1">
      <alignment horizontal="left" vertical="center" wrapText="1"/>
      <protection locked="0"/>
    </xf>
    <xf numFmtId="0" fontId="1" fillId="2" borderId="0" xfId="0" applyFont="1" applyFill="1" applyBorder="1" applyAlignment="1" applyProtection="1">
      <alignment horizontal="right" vertical="center"/>
      <protection locked="0"/>
    </xf>
    <xf numFmtId="0" fontId="1" fillId="2" borderId="0" xfId="0" applyFont="1" applyFill="1" applyBorder="1" applyAlignment="1" applyProtection="1">
      <alignment horizontal="right" vertical="center" wrapText="1"/>
      <protection locked="0"/>
    </xf>
    <xf numFmtId="0" fontId="1" fillId="0" borderId="7" xfId="0" applyFont="1" applyBorder="1" applyAlignment="1" applyProtection="1">
      <alignment horizontal="center" vertical="center" wrapText="1"/>
      <protection locked="0"/>
    </xf>
    <xf numFmtId="0" fontId="1" fillId="2" borderId="7" xfId="0" applyFont="1" applyFill="1" applyBorder="1" applyAlignment="1" applyProtection="1">
      <alignment horizontal="center" vertical="center"/>
      <protection locked="0"/>
    </xf>
    <xf numFmtId="0" fontId="1" fillId="2" borderId="7" xfId="0" applyFont="1" applyFill="1" applyBorder="1" applyAlignment="1" applyProtection="1">
      <alignment horizontal="center" vertical="center" wrapText="1"/>
      <protection locked="0"/>
    </xf>
    <xf numFmtId="0" fontId="1" fillId="2" borderId="7" xfId="0" applyFont="1" applyFill="1" applyBorder="1" applyAlignment="1" applyProtection="1">
      <alignment horizontal="right" vertical="center"/>
      <protection locked="0"/>
    </xf>
    <xf numFmtId="0" fontId="1" fillId="2" borderId="7" xfId="0" applyFont="1" applyFill="1" applyBorder="1" applyAlignment="1" applyProtection="1">
      <alignment horizontal="right" vertical="center" wrapText="1"/>
      <protection locked="0"/>
    </xf>
    <xf numFmtId="0" fontId="2" fillId="2" borderId="7" xfId="0" applyFont="1" applyFill="1" applyBorder="1" applyAlignment="1">
      <alignment horizontal="center" vertical="center" wrapText="1"/>
    </xf>
    <xf numFmtId="0" fontId="2" fillId="0" borderId="7" xfId="0" applyFont="1" applyBorder="1" applyAlignment="1" applyProtection="1">
      <alignment horizontal="center" vertical="center" wrapText="1"/>
      <protection locked="0"/>
    </xf>
    <xf numFmtId="0" fontId="2" fillId="0" borderId="7" xfId="0" applyFont="1" applyBorder="1" applyAlignment="1">
      <alignment horizontal="center" vertical="center" wrapText="1"/>
    </xf>
    <xf numFmtId="0" fontId="2" fillId="2" borderId="7" xfId="0" applyFont="1" applyFill="1" applyBorder="1" applyAlignment="1" applyProtection="1">
      <alignment horizontal="center" vertical="center" wrapText="1"/>
      <protection locked="0"/>
    </xf>
    <xf numFmtId="0" fontId="2" fillId="2" borderId="7" xfId="0" applyFont="1" applyFill="1" applyBorder="1" applyAlignment="1">
      <alignment horizontal="left" vertical="center" wrapText="1"/>
    </xf>
    <xf numFmtId="3" fontId="2" fillId="2" borderId="7" xfId="0" applyNumberFormat="1" applyFont="1" applyFill="1" applyBorder="1" applyAlignment="1" applyProtection="1">
      <alignment horizontal="right" vertical="center"/>
      <protection locked="0"/>
    </xf>
    <xf numFmtId="4" fontId="2" fillId="0" borderId="7" xfId="0" applyNumberFormat="1" applyFont="1" applyBorder="1" applyAlignment="1" applyProtection="1">
      <alignment horizontal="right" vertical="center"/>
      <protection locked="0"/>
    </xf>
    <xf numFmtId="0" fontId="2" fillId="0" borderId="7" xfId="0" applyFont="1" applyBorder="1" applyAlignment="1">
      <alignment horizontal="center" vertical="center"/>
    </xf>
    <xf numFmtId="0" fontId="2" fillId="0" borderId="7" xfId="0" applyFont="1" applyBorder="1" applyAlignment="1" applyProtection="1">
      <alignment horizontal="left"/>
      <protection locked="0"/>
    </xf>
    <xf numFmtId="0" fontId="2" fillId="0" borderId="7" xfId="0" applyFont="1" applyBorder="1" applyAlignment="1">
      <alignment horizontal="left"/>
    </xf>
    <xf numFmtId="0" fontId="2" fillId="2" borderId="7" xfId="0" applyFont="1" applyFill="1" applyBorder="1" applyAlignment="1">
      <alignment horizontal="right" vertical="center"/>
    </xf>
    <xf numFmtId="0" fontId="2" fillId="2" borderId="0" xfId="0" applyFont="1" applyFill="1" applyBorder="1" applyAlignment="1" applyProtection="1">
      <alignment horizontal="right" vertical="center" wrapText="1"/>
      <protection locked="0"/>
    </xf>
    <xf numFmtId="0" fontId="8" fillId="0" borderId="0" xfId="0" applyFont="1" applyBorder="1" applyAlignment="1">
      <alignment horizontal="center" vertical="center"/>
    </xf>
    <xf numFmtId="0" fontId="3" fillId="0" borderId="0" xfId="0" applyFont="1" applyBorder="1" applyAlignment="1" applyProtection="1">
      <alignment horizontal="center" vertical="center"/>
      <protection locked="0"/>
    </xf>
    <xf numFmtId="0" fontId="4" fillId="0" borderId="7" xfId="0" applyFont="1" applyBorder="1" applyAlignment="1">
      <alignment horizontal="center" vertical="center" wrapText="1"/>
    </xf>
    <xf numFmtId="0" fontId="4" fillId="0" borderId="7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>
      <alignment vertical="center" wrapText="1"/>
    </xf>
    <xf numFmtId="0" fontId="2" fillId="2" borderId="7" xfId="0" applyFont="1" applyFill="1" applyBorder="1" applyAlignment="1" applyProtection="1">
      <alignment horizontal="center" vertical="center"/>
      <protection locked="0"/>
    </xf>
    <xf numFmtId="0" fontId="1" fillId="0" borderId="0" xfId="0" applyFont="1" applyBorder="1" applyAlignment="1">
      <alignment horizontal="right" vertical="center"/>
    </xf>
    <xf numFmtId="0" fontId="8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wrapText="1"/>
    </xf>
    <xf numFmtId="0" fontId="1" fillId="0" borderId="0" xfId="0" applyFont="1" applyBorder="1" applyAlignment="1">
      <alignment horizontal="right" wrapText="1"/>
    </xf>
    <xf numFmtId="0" fontId="1" fillId="0" borderId="0" xfId="0" applyFont="1" applyBorder="1" applyAlignment="1">
      <alignment wrapText="1"/>
    </xf>
    <xf numFmtId="0" fontId="4" fillId="0" borderId="8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176" fontId="5" fillId="0" borderId="7" xfId="0" applyNumberFormat="1" applyFont="1" applyBorder="1" applyAlignment="1">
      <alignment horizontal="right" vertical="center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0" xfId="0" applyFont="1" applyBorder="1" applyProtection="1">
      <protection locked="0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Border="1" applyProtection="1">
      <protection locked="0"/>
    </xf>
    <xf numFmtId="0" fontId="4" fillId="0" borderId="9" xfId="0" applyFont="1" applyBorder="1" applyAlignment="1" applyProtection="1">
      <alignment horizontal="center" vertical="center"/>
      <protection locked="0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 applyProtection="1">
      <alignment horizontal="center" vertical="center"/>
      <protection locked="0"/>
    </xf>
    <xf numFmtId="0" fontId="4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 applyProtection="1">
      <alignment horizontal="center" vertical="center"/>
      <protection locked="0"/>
    </xf>
    <xf numFmtId="0" fontId="4" fillId="0" borderId="11" xfId="0" applyFont="1" applyBorder="1" applyAlignment="1">
      <alignment horizontal="center" vertical="center" wrapText="1"/>
    </xf>
    <xf numFmtId="49" fontId="5" fillId="0" borderId="7" xfId="50" applyNumberFormat="1" applyFont="1" applyBorder="1">
      <alignment horizontal="left" vertical="center" wrapText="1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 applyProtection="1">
      <alignment horizontal="left" vertical="center"/>
      <protection locked="0"/>
    </xf>
    <xf numFmtId="0" fontId="2" fillId="0" borderId="13" xfId="0" applyFont="1" applyBorder="1" applyAlignment="1">
      <alignment horizontal="left" vertical="center"/>
    </xf>
    <xf numFmtId="0" fontId="2" fillId="0" borderId="0" xfId="0" applyFont="1" applyBorder="1" applyAlignment="1" applyProtection="1">
      <alignment vertical="top" wrapText="1"/>
      <protection locked="0"/>
    </xf>
    <xf numFmtId="0" fontId="3" fillId="0" borderId="0" xfId="0" applyFont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4" fillId="0" borderId="10" xfId="0" applyFont="1" applyBorder="1" applyAlignment="1" applyProtection="1">
      <alignment horizontal="center" vertical="center" wrapText="1"/>
      <protection locked="0"/>
    </xf>
    <xf numFmtId="0" fontId="4" fillId="0" borderId="13" xfId="0" applyFont="1" applyBorder="1" applyAlignment="1">
      <alignment horizontal="center" vertical="center" wrapText="1"/>
    </xf>
    <xf numFmtId="0" fontId="4" fillId="0" borderId="11" xfId="0" applyFont="1" applyBorder="1" applyAlignment="1" applyProtection="1">
      <alignment horizontal="center" vertical="center" wrapText="1"/>
      <protection locked="0"/>
    </xf>
    <xf numFmtId="0" fontId="2" fillId="2" borderId="11" xfId="0" applyFont="1" applyFill="1" applyBorder="1" applyAlignment="1">
      <alignment horizontal="left" vertical="center"/>
    </xf>
    <xf numFmtId="0" fontId="2" fillId="0" borderId="0" xfId="0" applyFont="1" applyBorder="1" applyAlignment="1" applyProtection="1">
      <alignment horizontal="right" vertical="center" wrapText="1"/>
      <protection locked="0"/>
    </xf>
    <xf numFmtId="0" fontId="2" fillId="0" borderId="0" xfId="0" applyFont="1" applyBorder="1" applyAlignment="1" applyProtection="1">
      <alignment horizontal="right" wrapText="1"/>
      <protection locked="0"/>
    </xf>
    <xf numFmtId="0" fontId="4" fillId="0" borderId="13" xfId="0" applyFont="1" applyBorder="1" applyAlignment="1" applyProtection="1">
      <alignment horizontal="center" vertical="center"/>
      <protection locked="0"/>
    </xf>
    <xf numFmtId="0" fontId="4" fillId="0" borderId="13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>
      <alignment horizontal="left" vertical="center"/>
    </xf>
    <xf numFmtId="180" fontId="5" fillId="0" borderId="7" xfId="56" applyNumberFormat="1" applyFont="1" applyBorder="1" applyAlignment="1">
      <alignment horizontal="center" vertical="center"/>
    </xf>
    <xf numFmtId="180" fontId="5" fillId="0" borderId="7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horizontal="left" vertical="center" wrapText="1"/>
    </xf>
    <xf numFmtId="0" fontId="2" fillId="0" borderId="11" xfId="0" applyFont="1" applyBorder="1" applyAlignment="1" applyProtection="1">
      <alignment horizontal="left" vertical="center"/>
      <protection locked="0"/>
    </xf>
    <xf numFmtId="0" fontId="2" fillId="0" borderId="11" xfId="0" applyFont="1" applyBorder="1" applyAlignment="1">
      <alignment horizontal="left" vertical="center" wrapText="1"/>
    </xf>
    <xf numFmtId="3" fontId="2" fillId="0" borderId="11" xfId="0" applyNumberFormat="1" applyFont="1" applyBorder="1" applyAlignment="1">
      <alignment horizontal="right" vertical="center"/>
    </xf>
    <xf numFmtId="0" fontId="2" fillId="2" borderId="11" xfId="0" applyFont="1" applyFill="1" applyBorder="1" applyAlignment="1">
      <alignment horizontal="right" vertical="center"/>
    </xf>
    <xf numFmtId="0" fontId="2" fillId="0" borderId="0" xfId="0" applyFont="1" applyBorder="1" applyAlignment="1">
      <alignment horizontal="left" vertical="center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2" borderId="0" xfId="0" applyFont="1" applyFill="1" applyBorder="1" applyAlignment="1">
      <alignment horizontal="left" vertical="center"/>
    </xf>
    <xf numFmtId="176" fontId="5" fillId="0" borderId="0" xfId="0" applyNumberFormat="1" applyFont="1" applyBorder="1" applyAlignment="1">
      <alignment horizontal="left" vertical="center"/>
    </xf>
    <xf numFmtId="0" fontId="2" fillId="0" borderId="0" xfId="0" applyFont="1" applyBorder="1" applyAlignment="1">
      <alignment horizontal="right"/>
    </xf>
    <xf numFmtId="0" fontId="9" fillId="0" borderId="0" xfId="0" applyFont="1" applyBorder="1" applyAlignment="1" applyProtection="1">
      <alignment horizontal="right"/>
      <protection locked="0"/>
    </xf>
    <xf numFmtId="49" fontId="9" fillId="0" borderId="0" xfId="0" applyNumberFormat="1" applyFont="1" applyBorder="1" applyProtection="1">
      <protection locked="0"/>
    </xf>
    <xf numFmtId="0" fontId="1" fillId="0" borderId="0" xfId="0" applyFont="1" applyBorder="1" applyAlignment="1">
      <alignment horizontal="right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49" fontId="4" fillId="0" borderId="1" xfId="0" applyNumberFormat="1" applyFont="1" applyBorder="1" applyAlignment="1" applyProtection="1">
      <alignment horizontal="center" vertical="center" wrapText="1"/>
      <protection locked="0"/>
    </xf>
    <xf numFmtId="0" fontId="4" fillId="0" borderId="5" xfId="0" applyFont="1" applyBorder="1" applyAlignment="1" applyProtection="1">
      <alignment horizontal="center" vertical="center"/>
      <protection locked="0"/>
    </xf>
    <xf numFmtId="49" fontId="4" fillId="0" borderId="5" xfId="0" applyNumberFormat="1" applyFont="1" applyBorder="1" applyAlignment="1" applyProtection="1">
      <alignment horizontal="center" vertical="center" wrapText="1"/>
      <protection locked="0"/>
    </xf>
    <xf numFmtId="49" fontId="4" fillId="0" borderId="7" xfId="0" applyNumberFormat="1" applyFont="1" applyBorder="1" applyAlignment="1" applyProtection="1">
      <alignment horizontal="center" vertical="center"/>
      <protection locked="0"/>
    </xf>
    <xf numFmtId="0" fontId="4" fillId="0" borderId="7" xfId="0" applyFont="1" applyBorder="1" applyAlignment="1">
      <alignment horizontal="center" vertical="center"/>
    </xf>
    <xf numFmtId="0" fontId="1" fillId="0" borderId="3" xfId="0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 applyProtection="1">
      <alignment horizontal="center" vertical="center"/>
      <protection locked="0"/>
    </xf>
    <xf numFmtId="0" fontId="1" fillId="0" borderId="7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left" vertical="center" wrapText="1" indent="1"/>
    </xf>
    <xf numFmtId="0" fontId="1" fillId="0" borderId="0" xfId="0" applyFont="1" applyBorder="1" applyAlignment="1">
      <alignment vertical="top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2" xfId="0" applyFont="1" applyBorder="1" applyAlignment="1" applyProtection="1">
      <alignment horizontal="center" vertical="center" wrapText="1"/>
      <protection locked="0"/>
    </xf>
    <xf numFmtId="0" fontId="4" fillId="0" borderId="11" xfId="0" applyFont="1" applyBorder="1" applyAlignment="1">
      <alignment horizontal="center" vertical="center"/>
    </xf>
    <xf numFmtId="0" fontId="2" fillId="0" borderId="0" xfId="0" applyFont="1" applyBorder="1" applyAlignment="1">
      <alignment horizontal="right" vertical="center"/>
    </xf>
    <xf numFmtId="0" fontId="1" fillId="0" borderId="0" xfId="0" applyFont="1" applyBorder="1" applyAlignment="1" applyProtection="1">
      <alignment vertical="top"/>
      <protection locked="0"/>
    </xf>
    <xf numFmtId="49" fontId="1" fillId="0" borderId="0" xfId="0" applyNumberFormat="1" applyFont="1" applyBorder="1" applyProtection="1">
      <protection locked="0"/>
    </xf>
    <xf numFmtId="0" fontId="4" fillId="0" borderId="0" xfId="0" applyFont="1" applyBorder="1" applyAlignment="1" applyProtection="1">
      <alignment horizontal="left" vertical="center"/>
      <protection locked="0"/>
    </xf>
    <xf numFmtId="0" fontId="4" fillId="0" borderId="6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>
      <alignment horizontal="left" vertical="center"/>
    </xf>
    <xf numFmtId="0" fontId="2" fillId="0" borderId="3" xfId="0" applyFont="1" applyBorder="1" applyAlignment="1" applyProtection="1">
      <alignment horizontal="left" vertical="center"/>
      <protection locked="0"/>
    </xf>
    <xf numFmtId="0" fontId="2" fillId="0" borderId="4" xfId="0" applyFont="1" applyBorder="1" applyAlignment="1" applyProtection="1">
      <alignment horizontal="left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 wrapText="1"/>
      <protection locked="0"/>
    </xf>
    <xf numFmtId="0" fontId="4" fillId="0" borderId="7" xfId="0" applyFont="1" applyBorder="1" applyAlignment="1" applyProtection="1">
      <alignment horizontal="center" vertical="center" wrapText="1"/>
      <protection locked="0"/>
    </xf>
    <xf numFmtId="0" fontId="4" fillId="0" borderId="4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>
      <alignment horizontal="right" vertical="center" wrapText="1"/>
    </xf>
    <xf numFmtId="0" fontId="11" fillId="0" borderId="0" xfId="0" applyFont="1" applyBorder="1" applyAlignment="1">
      <alignment horizontal="center" vertical="center"/>
    </xf>
    <xf numFmtId="0" fontId="1" fillId="2" borderId="0" xfId="0" applyFont="1" applyFill="1" applyBorder="1" applyAlignment="1" applyProtection="1">
      <alignment horizontal="left" vertical="center" wrapText="1"/>
      <protection locked="0"/>
    </xf>
    <xf numFmtId="0" fontId="6" fillId="2" borderId="7" xfId="0" applyFont="1" applyFill="1" applyBorder="1" applyAlignment="1" applyProtection="1">
      <alignment vertical="top" wrapText="1"/>
      <protection locked="0"/>
    </xf>
    <xf numFmtId="49" fontId="4" fillId="0" borderId="2" xfId="0" applyNumberFormat="1" applyFont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49" fontId="4" fillId="0" borderId="7" xfId="0" applyNumberFormat="1" applyFont="1" applyBorder="1" applyAlignment="1">
      <alignment horizontal="center" vertical="center"/>
    </xf>
    <xf numFmtId="0" fontId="2" fillId="0" borderId="7" xfId="0" applyFont="1" applyBorder="1" applyAlignment="1">
      <alignment horizontal="left" vertical="center" wrapText="1" indent="2"/>
    </xf>
    <xf numFmtId="0" fontId="1" fillId="0" borderId="4" xfId="0" applyFont="1" applyBorder="1" applyAlignment="1">
      <alignment horizontal="center" vertical="center"/>
    </xf>
    <xf numFmtId="0" fontId="6" fillId="2" borderId="0" xfId="0" applyFont="1" applyFill="1" applyBorder="1" applyAlignment="1">
      <alignment horizontal="left" vertical="center"/>
    </xf>
    <xf numFmtId="0" fontId="12" fillId="0" borderId="7" xfId="0" applyFont="1" applyBorder="1" applyAlignment="1" applyProtection="1">
      <alignment horizontal="center" vertical="center" wrapText="1"/>
      <protection locked="0"/>
    </xf>
    <xf numFmtId="0" fontId="12" fillId="0" borderId="7" xfId="0" applyFont="1" applyBorder="1" applyAlignment="1" applyProtection="1">
      <alignment vertical="top" wrapText="1"/>
      <protection locked="0"/>
    </xf>
    <xf numFmtId="0" fontId="2" fillId="0" borderId="7" xfId="0" applyFont="1" applyBorder="1" applyAlignment="1" applyProtection="1">
      <alignment vertical="center" wrapText="1"/>
      <protection locked="0"/>
    </xf>
    <xf numFmtId="0" fontId="13" fillId="0" borderId="7" xfId="0" applyFont="1" applyBorder="1" applyAlignment="1">
      <alignment horizontal="center" vertical="center"/>
    </xf>
    <xf numFmtId="0" fontId="13" fillId="0" borderId="7" xfId="0" applyFont="1" applyBorder="1" applyAlignment="1" applyProtection="1">
      <alignment horizontal="center" vertical="center" wrapText="1"/>
      <protection locked="0"/>
    </xf>
    <xf numFmtId="176" fontId="14" fillId="0" borderId="7" xfId="0" applyNumberFormat="1" applyFont="1" applyBorder="1" applyAlignment="1">
      <alignment horizontal="right" vertical="center"/>
    </xf>
    <xf numFmtId="0" fontId="12" fillId="2" borderId="1" xfId="0" applyFont="1" applyFill="1" applyBorder="1" applyAlignment="1">
      <alignment horizontal="center" vertical="center"/>
    </xf>
    <xf numFmtId="0" fontId="12" fillId="0" borderId="2" xfId="0" applyFont="1" applyBorder="1" applyAlignment="1" applyProtection="1">
      <alignment horizontal="center" vertical="center"/>
      <protection locked="0"/>
    </xf>
    <xf numFmtId="0" fontId="12" fillId="0" borderId="3" xfId="0" applyFont="1" applyBorder="1" applyAlignment="1" applyProtection="1">
      <alignment horizontal="center" vertical="center"/>
      <protection locked="0"/>
    </xf>
    <xf numFmtId="0" fontId="12" fillId="0" borderId="4" xfId="0" applyFont="1" applyBorder="1" applyAlignment="1" applyProtection="1">
      <alignment horizontal="center" vertical="center"/>
      <protection locked="0"/>
    </xf>
    <xf numFmtId="0" fontId="12" fillId="0" borderId="1" xfId="0" applyFont="1" applyBorder="1" applyAlignment="1" applyProtection="1">
      <alignment horizontal="center" vertical="center"/>
      <protection locked="0"/>
    </xf>
    <xf numFmtId="0" fontId="12" fillId="2" borderId="6" xfId="0" applyFont="1" applyFill="1" applyBorder="1" applyAlignment="1" applyProtection="1">
      <alignment horizontal="center" vertical="center" wrapText="1"/>
      <protection locked="0"/>
    </xf>
    <xf numFmtId="0" fontId="12" fillId="0" borderId="6" xfId="0" applyFont="1" applyBorder="1" applyAlignment="1" applyProtection="1">
      <alignment horizontal="center" vertical="center"/>
      <protection locked="0"/>
    </xf>
    <xf numFmtId="0" fontId="12" fillId="0" borderId="7" xfId="0" applyFont="1" applyBorder="1" applyAlignment="1" applyProtection="1">
      <alignment horizontal="center" vertical="center"/>
      <protection locked="0"/>
    </xf>
    <xf numFmtId="0" fontId="2" fillId="2" borderId="7" xfId="0" applyFont="1" applyFill="1" applyBorder="1" applyAlignment="1">
      <alignment horizontal="left" vertical="center" wrapText="1" indent="1"/>
    </xf>
    <xf numFmtId="0" fontId="2" fillId="2" borderId="7" xfId="0" applyFont="1" applyFill="1" applyBorder="1" applyAlignment="1">
      <alignment horizontal="left" vertical="center" wrapText="1" indent="2"/>
    </xf>
    <xf numFmtId="0" fontId="2" fillId="2" borderId="2" xfId="0" applyFont="1" applyFill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6" xfId="0" applyFont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9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 applyProtection="1">
      <alignment horizontal="center" vertical="center" wrapText="1"/>
      <protection locked="0"/>
    </xf>
    <xf numFmtId="0" fontId="1" fillId="0" borderId="10" xfId="0" applyFont="1" applyBorder="1" applyAlignment="1" applyProtection="1">
      <alignment horizontal="center" vertical="center" wrapText="1"/>
      <protection locked="0"/>
    </xf>
    <xf numFmtId="0" fontId="2" fillId="2" borderId="6" xfId="0" applyFont="1" applyFill="1" applyBorder="1" applyAlignment="1">
      <alignment horizontal="left" vertical="center"/>
    </xf>
    <xf numFmtId="0" fontId="2" fillId="2" borderId="7" xfId="0" applyFont="1" applyFill="1" applyBorder="1" applyAlignment="1">
      <alignment horizontal="center" vertical="center"/>
    </xf>
    <xf numFmtId="0" fontId="6" fillId="0" borderId="7" xfId="0" applyFont="1" applyBorder="1" applyAlignment="1" applyProtection="1">
      <alignment vertical="top" wrapText="1"/>
      <protection locked="0"/>
    </xf>
    <xf numFmtId="0" fontId="1" fillId="0" borderId="4" xfId="0" applyFont="1" applyBorder="1" applyAlignment="1" applyProtection="1">
      <alignment horizontal="center" vertical="center" wrapText="1"/>
      <protection locked="0"/>
    </xf>
    <xf numFmtId="0" fontId="1" fillId="0" borderId="13" xfId="0" applyFont="1" applyBorder="1" applyAlignment="1" applyProtection="1">
      <alignment horizontal="center" vertical="center"/>
      <protection locked="0"/>
    </xf>
    <xf numFmtId="0" fontId="1" fillId="0" borderId="13" xfId="0" applyFont="1" applyBorder="1" applyAlignment="1" applyProtection="1">
      <alignment horizontal="center" vertical="center" wrapText="1"/>
      <protection locked="0"/>
    </xf>
    <xf numFmtId="0" fontId="1" fillId="0" borderId="11" xfId="0" applyFont="1" applyBorder="1" applyAlignment="1" applyProtection="1">
      <alignment horizontal="center" vertical="center" wrapText="1"/>
      <protection locked="0"/>
    </xf>
    <xf numFmtId="0" fontId="2" fillId="2" borderId="11" xfId="0" applyFont="1" applyFill="1" applyBorder="1" applyAlignment="1" applyProtection="1">
      <alignment horizontal="right" vertical="center"/>
      <protection locked="0"/>
    </xf>
    <xf numFmtId="0" fontId="2" fillId="0" borderId="7" xfId="0" applyFont="1" applyBorder="1" applyAlignment="1" applyProtection="1">
      <alignment vertical="center"/>
      <protection locked="0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umberStyle" xfId="49"/>
    <cellStyle name="TextStyle" xfId="50"/>
    <cellStyle name="MoneyStyle" xfId="51"/>
    <cellStyle name="TimeStyle" xfId="52"/>
    <cellStyle name="DateStyle" xfId="53"/>
    <cellStyle name="DateTimeStyle" xfId="54"/>
    <cellStyle name="PercentStyle" xfId="55"/>
    <cellStyle name="IntegralNumberStyle" xfId="56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0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9" Type="http://schemas.openxmlformats.org/officeDocument/2006/relationships/styles" Target="styles.xml"/><Relationship Id="rId18" Type="http://schemas.openxmlformats.org/officeDocument/2006/relationships/theme" Target="theme/theme1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主题​​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D36"/>
  <sheetViews>
    <sheetView showGridLines="0" showZeros="0" topLeftCell="A16" workbookViewId="0">
      <selection activeCell="B36" sqref="B36"/>
    </sheetView>
  </sheetViews>
  <sheetFormatPr defaultColWidth="8.57272727272727" defaultRowHeight="12.75" customHeight="1" outlineLevelCol="3"/>
  <cols>
    <col min="1" max="4" width="41" customWidth="1"/>
  </cols>
  <sheetData>
    <row r="1" ht="15" customHeight="1" spans="1:4">
      <c r="A1" s="44"/>
      <c r="B1" s="44"/>
      <c r="C1" s="44"/>
      <c r="D1" s="61" t="s">
        <v>0</v>
      </c>
    </row>
    <row r="2" ht="41.25" customHeight="1" spans="1:1">
      <c r="A2" s="39" t="str">
        <f>"2026"&amp;"年部门财务收支预算总表"</f>
        <v>2026年部门财务收支预算总表</v>
      </c>
    </row>
    <row r="3" ht="17.25" customHeight="1" spans="1:4">
      <c r="A3" s="42" t="str">
        <f>"单位名称："&amp;"禄劝彝族苗族自治县则黑中学"</f>
        <v>单位名称：禄劝彝族苗族自治县则黑中学</v>
      </c>
      <c r="B3" s="160"/>
      <c r="D3" s="139" t="s">
        <v>1</v>
      </c>
    </row>
    <row r="4" ht="23.25" customHeight="1" spans="1:4">
      <c r="A4" s="161" t="s">
        <v>2</v>
      </c>
      <c r="B4" s="162"/>
      <c r="C4" s="161" t="s">
        <v>3</v>
      </c>
      <c r="D4" s="162"/>
    </row>
    <row r="5" ht="24" customHeight="1" spans="1:4">
      <c r="A5" s="161" t="s">
        <v>4</v>
      </c>
      <c r="B5" s="161" t="s">
        <v>5</v>
      </c>
      <c r="C5" s="161" t="s">
        <v>6</v>
      </c>
      <c r="D5" s="161" t="s">
        <v>5</v>
      </c>
    </row>
    <row r="6" ht="17.25" customHeight="1" spans="1:4">
      <c r="A6" s="163" t="s">
        <v>7</v>
      </c>
      <c r="B6" s="76">
        <v>4891915.64</v>
      </c>
      <c r="C6" s="163" t="s">
        <v>8</v>
      </c>
      <c r="D6" s="76"/>
    </row>
    <row r="7" ht="17.25" customHeight="1" spans="1:4">
      <c r="A7" s="163" t="s">
        <v>9</v>
      </c>
      <c r="B7" s="76"/>
      <c r="C7" s="163" t="s">
        <v>10</v>
      </c>
      <c r="D7" s="76"/>
    </row>
    <row r="8" ht="17.25" customHeight="1" spans="1:4">
      <c r="A8" s="163" t="s">
        <v>11</v>
      </c>
      <c r="B8" s="76"/>
      <c r="C8" s="194" t="s">
        <v>12</v>
      </c>
      <c r="D8" s="76"/>
    </row>
    <row r="9" ht="17.25" customHeight="1" spans="1:4">
      <c r="A9" s="163" t="s">
        <v>13</v>
      </c>
      <c r="B9" s="76"/>
      <c r="C9" s="194" t="s">
        <v>14</v>
      </c>
      <c r="D9" s="76"/>
    </row>
    <row r="10" ht="17.25" customHeight="1" spans="1:4">
      <c r="A10" s="163" t="s">
        <v>15</v>
      </c>
      <c r="B10" s="76">
        <v>624808.59</v>
      </c>
      <c r="C10" s="194" t="s">
        <v>16</v>
      </c>
      <c r="D10" s="76">
        <v>4462540.54</v>
      </c>
    </row>
    <row r="11" ht="17.25" customHeight="1" spans="1:4">
      <c r="A11" s="163" t="s">
        <v>17</v>
      </c>
      <c r="B11" s="76">
        <v>193808.59</v>
      </c>
      <c r="C11" s="194" t="s">
        <v>18</v>
      </c>
      <c r="D11" s="76"/>
    </row>
    <row r="12" ht="17.25" customHeight="1" spans="1:4">
      <c r="A12" s="163" t="s">
        <v>19</v>
      </c>
      <c r="B12" s="76"/>
      <c r="C12" s="30" t="s">
        <v>20</v>
      </c>
      <c r="D12" s="76"/>
    </row>
    <row r="13" ht="17.25" customHeight="1" spans="1:4">
      <c r="A13" s="163" t="s">
        <v>21</v>
      </c>
      <c r="B13" s="76"/>
      <c r="C13" s="30" t="s">
        <v>22</v>
      </c>
      <c r="D13" s="76">
        <v>735708.47</v>
      </c>
    </row>
    <row r="14" ht="17.25" customHeight="1" spans="1:4">
      <c r="A14" s="163" t="s">
        <v>23</v>
      </c>
      <c r="B14" s="76"/>
      <c r="C14" s="30" t="s">
        <v>24</v>
      </c>
      <c r="D14" s="76">
        <v>13259.81</v>
      </c>
    </row>
    <row r="15" ht="17.25" customHeight="1" spans="1:4">
      <c r="A15" s="163" t="s">
        <v>25</v>
      </c>
      <c r="B15" s="76">
        <v>431000</v>
      </c>
      <c r="C15" s="30" t="s">
        <v>26</v>
      </c>
      <c r="D15" s="76"/>
    </row>
    <row r="16" ht="17.25" customHeight="1" spans="1:4">
      <c r="A16" s="144"/>
      <c r="B16" s="76"/>
      <c r="C16" s="30" t="s">
        <v>27</v>
      </c>
      <c r="D16" s="76"/>
    </row>
    <row r="17" ht="17.25" customHeight="1" spans="1:4">
      <c r="A17" s="164"/>
      <c r="B17" s="76"/>
      <c r="C17" s="30" t="s">
        <v>28</v>
      </c>
      <c r="D17" s="76"/>
    </row>
    <row r="18" ht="17.25" customHeight="1" spans="1:4">
      <c r="A18" s="164"/>
      <c r="B18" s="76"/>
      <c r="C18" s="30" t="s">
        <v>29</v>
      </c>
      <c r="D18" s="76"/>
    </row>
    <row r="19" ht="17.25" customHeight="1" spans="1:4">
      <c r="A19" s="164"/>
      <c r="B19" s="76"/>
      <c r="C19" s="30" t="s">
        <v>30</v>
      </c>
      <c r="D19" s="76"/>
    </row>
    <row r="20" ht="17.25" customHeight="1" spans="1:4">
      <c r="A20" s="164"/>
      <c r="B20" s="76"/>
      <c r="C20" s="30" t="s">
        <v>31</v>
      </c>
      <c r="D20" s="76"/>
    </row>
    <row r="21" ht="17.25" customHeight="1" spans="1:4">
      <c r="A21" s="164"/>
      <c r="B21" s="76"/>
      <c r="C21" s="30" t="s">
        <v>32</v>
      </c>
      <c r="D21" s="76"/>
    </row>
    <row r="22" ht="17.25" customHeight="1" spans="1:4">
      <c r="A22" s="164"/>
      <c r="B22" s="76"/>
      <c r="C22" s="30" t="s">
        <v>33</v>
      </c>
      <c r="D22" s="76"/>
    </row>
    <row r="23" ht="17.25" customHeight="1" spans="1:4">
      <c r="A23" s="164"/>
      <c r="B23" s="76"/>
      <c r="C23" s="30" t="s">
        <v>34</v>
      </c>
      <c r="D23" s="76"/>
    </row>
    <row r="24" ht="17.25" customHeight="1" spans="1:4">
      <c r="A24" s="164"/>
      <c r="B24" s="76"/>
      <c r="C24" s="30" t="s">
        <v>35</v>
      </c>
      <c r="D24" s="76">
        <v>397794.36</v>
      </c>
    </row>
    <row r="25" ht="17.25" customHeight="1" spans="1:4">
      <c r="A25" s="164"/>
      <c r="B25" s="76"/>
      <c r="C25" s="30" t="s">
        <v>36</v>
      </c>
      <c r="D25" s="76"/>
    </row>
    <row r="26" ht="17.25" customHeight="1" spans="1:4">
      <c r="A26" s="164"/>
      <c r="B26" s="76"/>
      <c r="C26" s="144" t="s">
        <v>37</v>
      </c>
      <c r="D26" s="76"/>
    </row>
    <row r="27" ht="17.25" customHeight="1" spans="1:4">
      <c r="A27" s="164"/>
      <c r="B27" s="76"/>
      <c r="C27" s="30" t="s">
        <v>38</v>
      </c>
      <c r="D27" s="76"/>
    </row>
    <row r="28" ht="16.5" customHeight="1" spans="1:4">
      <c r="A28" s="164"/>
      <c r="B28" s="76"/>
      <c r="C28" s="30" t="s">
        <v>39</v>
      </c>
      <c r="D28" s="76"/>
    </row>
    <row r="29" ht="16.5" customHeight="1" spans="1:4">
      <c r="A29" s="164"/>
      <c r="B29" s="76"/>
      <c r="C29" s="144" t="s">
        <v>40</v>
      </c>
      <c r="D29" s="76"/>
    </row>
    <row r="30" ht="17.25" customHeight="1" spans="1:4">
      <c r="A30" s="164"/>
      <c r="B30" s="76"/>
      <c r="C30" s="144" t="s">
        <v>41</v>
      </c>
      <c r="D30" s="76"/>
    </row>
    <row r="31" ht="17.25" customHeight="1" spans="1:4">
      <c r="A31" s="164"/>
      <c r="B31" s="76"/>
      <c r="C31" s="30" t="s">
        <v>42</v>
      </c>
      <c r="D31" s="76"/>
    </row>
    <row r="32" ht="16.5" customHeight="1" spans="1:4">
      <c r="A32" s="164" t="s">
        <v>43</v>
      </c>
      <c r="B32" s="76">
        <v>5516724.23</v>
      </c>
      <c r="C32" s="164" t="s">
        <v>44</v>
      </c>
      <c r="D32" s="76">
        <v>5609303.18</v>
      </c>
    </row>
    <row r="33" ht="16.5" customHeight="1" spans="1:4">
      <c r="A33" s="144" t="s">
        <v>45</v>
      </c>
      <c r="B33" s="76">
        <v>92578.95</v>
      </c>
      <c r="C33" s="144" t="s">
        <v>46</v>
      </c>
      <c r="D33" s="76"/>
    </row>
    <row r="34" ht="16.5" customHeight="1" spans="1:4">
      <c r="A34" s="30" t="s">
        <v>47</v>
      </c>
      <c r="B34" s="76">
        <v>92578.95</v>
      </c>
      <c r="C34" s="30" t="s">
        <v>47</v>
      </c>
      <c r="D34" s="76"/>
    </row>
    <row r="35" ht="16.5" customHeight="1" spans="1:4">
      <c r="A35" s="30" t="s">
        <v>48</v>
      </c>
      <c r="B35" s="76"/>
      <c r="C35" s="30" t="s">
        <v>49</v>
      </c>
      <c r="D35" s="76"/>
    </row>
    <row r="36" ht="16.5" customHeight="1" spans="1:4">
      <c r="A36" s="165" t="s">
        <v>50</v>
      </c>
      <c r="B36" s="76">
        <v>5609303.18</v>
      </c>
      <c r="C36" s="165" t="s">
        <v>51</v>
      </c>
      <c r="D36" s="76">
        <v>5609303.18</v>
      </c>
    </row>
  </sheetData>
  <mergeCells count="4">
    <mergeCell ref="A2:D2"/>
    <mergeCell ref="A3:B3"/>
    <mergeCell ref="A4:B4"/>
    <mergeCell ref="C4:D4"/>
  </mergeCells>
  <printOptions horizontalCentered="1"/>
  <pageMargins left="0.96" right="0.96" top="0.72" bottom="0.72" header="0" footer="0"/>
  <pageSetup paperSize="9" orientation="landscape"/>
  <headerFooter>
    <oddFooter>&amp;C第&amp;P页，共&amp;N页&amp;R&amp;N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F9"/>
  <sheetViews>
    <sheetView showZeros="0" workbookViewId="0">
      <selection activeCell="A1" sqref="A1"/>
    </sheetView>
  </sheetViews>
  <sheetFormatPr defaultColWidth="9.13636363636364" defaultRowHeight="14.25" customHeight="1" outlineLevelCol="5"/>
  <cols>
    <col min="1" max="1" width="32.1363636363636" customWidth="1"/>
    <col min="2" max="2" width="20.7090909090909" customWidth="1"/>
    <col min="3" max="3" width="32.1363636363636" customWidth="1"/>
    <col min="4" max="4" width="27.7090909090909" customWidth="1"/>
    <col min="5" max="6" width="36.7090909090909" customWidth="1"/>
  </cols>
  <sheetData>
    <row r="1" ht="12" customHeight="1" spans="1:6">
      <c r="A1" s="118">
        <v>1</v>
      </c>
      <c r="B1" s="119">
        <v>0</v>
      </c>
      <c r="C1" s="118">
        <v>1</v>
      </c>
      <c r="D1" s="120"/>
      <c r="E1" s="120"/>
      <c r="F1" s="117" t="s">
        <v>316</v>
      </c>
    </row>
    <row r="2" ht="42" customHeight="1" spans="1:6">
      <c r="A2" s="121" t="str">
        <f>"2026"&amp;"年部门政府性基金预算支出预算表"</f>
        <v>2026年部门政府性基金预算支出预算表</v>
      </c>
      <c r="B2" s="121" t="s">
        <v>317</v>
      </c>
      <c r="C2" s="122"/>
      <c r="D2" s="123"/>
      <c r="E2" s="123"/>
      <c r="F2" s="123"/>
    </row>
    <row r="3" ht="13.5" customHeight="1" spans="1:6">
      <c r="A3" s="4" t="str">
        <f>"单位名称："&amp;"禄劝彝族苗族自治县则黑中学"</f>
        <v>单位名称：禄劝彝族苗族自治县则黑中学</v>
      </c>
      <c r="B3" s="4" t="s">
        <v>318</v>
      </c>
      <c r="C3" s="118"/>
      <c r="D3" s="120"/>
      <c r="E3" s="120"/>
      <c r="F3" s="117" t="s">
        <v>1</v>
      </c>
    </row>
    <row r="4" ht="19.5" customHeight="1" spans="1:6">
      <c r="A4" s="124" t="s">
        <v>175</v>
      </c>
      <c r="B4" s="125" t="s">
        <v>72</v>
      </c>
      <c r="C4" s="124" t="s">
        <v>73</v>
      </c>
      <c r="D4" s="10" t="s">
        <v>319</v>
      </c>
      <c r="E4" s="11"/>
      <c r="F4" s="12"/>
    </row>
    <row r="5" ht="18.75" customHeight="1" spans="1:6">
      <c r="A5" s="126"/>
      <c r="B5" s="127"/>
      <c r="C5" s="126"/>
      <c r="D5" s="15" t="s">
        <v>55</v>
      </c>
      <c r="E5" s="10" t="s">
        <v>75</v>
      </c>
      <c r="F5" s="15" t="s">
        <v>76</v>
      </c>
    </row>
    <row r="6" ht="18.75" customHeight="1" spans="1:6">
      <c r="A6" s="65">
        <v>1</v>
      </c>
      <c r="B6" s="128" t="s">
        <v>83</v>
      </c>
      <c r="C6" s="65">
        <v>3</v>
      </c>
      <c r="D6" s="129">
        <v>4</v>
      </c>
      <c r="E6" s="129">
        <v>5</v>
      </c>
      <c r="F6" s="129">
        <v>6</v>
      </c>
    </row>
    <row r="7" ht="21" customHeight="1" spans="1:6">
      <c r="A7" s="20"/>
      <c r="B7" s="20"/>
      <c r="C7" s="20"/>
      <c r="D7" s="76"/>
      <c r="E7" s="76"/>
      <c r="F7" s="76"/>
    </row>
    <row r="8" ht="21" customHeight="1" spans="1:6">
      <c r="A8" s="20"/>
      <c r="B8" s="20"/>
      <c r="C8" s="20"/>
      <c r="D8" s="76"/>
      <c r="E8" s="76"/>
      <c r="F8" s="76"/>
    </row>
    <row r="9" ht="18.75" customHeight="1" spans="1:6">
      <c r="A9" s="130" t="s">
        <v>165</v>
      </c>
      <c r="B9" s="130" t="s">
        <v>165</v>
      </c>
      <c r="C9" s="131" t="s">
        <v>165</v>
      </c>
      <c r="D9" s="76"/>
      <c r="E9" s="76"/>
      <c r="F9" s="76"/>
    </row>
  </sheetData>
  <mergeCells count="7">
    <mergeCell ref="A2:F2"/>
    <mergeCell ref="A3:C3"/>
    <mergeCell ref="D4:F4"/>
    <mergeCell ref="A9:C9"/>
    <mergeCell ref="A4:A5"/>
    <mergeCell ref="B4:B5"/>
    <mergeCell ref="C4:C5"/>
  </mergeCells>
  <printOptions horizontalCentered="1"/>
  <pageMargins left="0.37" right="0.37" top="0.56" bottom="0.56" header="0.48" footer="0.48"/>
  <pageSetup paperSize="9" scale="98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S10"/>
  <sheetViews>
    <sheetView showZeros="0" workbookViewId="0">
      <selection activeCell="A1" sqref="A1"/>
    </sheetView>
  </sheetViews>
  <sheetFormatPr defaultColWidth="9.13636363636364" defaultRowHeight="14.25" customHeight="1"/>
  <cols>
    <col min="1" max="2" width="32.5727272727273" customWidth="1"/>
    <col min="3" max="3" width="41.1363636363636" customWidth="1"/>
    <col min="4" max="4" width="21.7090909090909" customWidth="1"/>
    <col min="5" max="5" width="35.2818181818182" customWidth="1"/>
    <col min="6" max="6" width="7.70909090909091" customWidth="1"/>
    <col min="7" max="7" width="11.1363636363636" customWidth="1"/>
    <col min="8" max="8" width="13.2818181818182" customWidth="1"/>
    <col min="9" max="18" width="20" customWidth="1"/>
    <col min="19" max="19" width="19.8545454545455" customWidth="1"/>
  </cols>
  <sheetData>
    <row r="1" ht="15.75" customHeight="1" spans="2:19">
      <c r="B1" s="80"/>
      <c r="C1" s="80"/>
      <c r="R1" s="2"/>
      <c r="S1" s="2" t="s">
        <v>320</v>
      </c>
    </row>
    <row r="2" ht="41.25" customHeight="1" spans="1:19">
      <c r="A2" s="69" t="str">
        <f>"2026"&amp;"年部门政府采购预算表"</f>
        <v>2026年部门政府采购预算表</v>
      </c>
      <c r="B2" s="63"/>
      <c r="C2" s="63"/>
      <c r="D2" s="3"/>
      <c r="E2" s="3"/>
      <c r="F2" s="3"/>
      <c r="G2" s="3"/>
      <c r="H2" s="3"/>
      <c r="I2" s="3"/>
      <c r="J2" s="3"/>
      <c r="K2" s="3"/>
      <c r="L2" s="3"/>
      <c r="M2" s="63"/>
      <c r="N2" s="3"/>
      <c r="O2" s="3"/>
      <c r="P2" s="63"/>
      <c r="Q2" s="3"/>
      <c r="R2" s="63"/>
      <c r="S2" s="63"/>
    </row>
    <row r="3" ht="18.75" customHeight="1" spans="1:19">
      <c r="A3" s="105" t="str">
        <f>"单位名称："&amp;"禄劝彝族苗族自治县则黑中学"</f>
        <v>单位名称：禄劝彝族苗族自治县则黑中学</v>
      </c>
      <c r="B3" s="82"/>
      <c r="C3" s="82"/>
      <c r="D3" s="6"/>
      <c r="E3" s="6"/>
      <c r="F3" s="6"/>
      <c r="G3" s="6"/>
      <c r="H3" s="6"/>
      <c r="I3" s="6"/>
      <c r="J3" s="6"/>
      <c r="K3" s="6"/>
      <c r="L3" s="6"/>
      <c r="R3" s="7"/>
      <c r="S3" s="117" t="s">
        <v>1</v>
      </c>
    </row>
    <row r="4" ht="15.75" customHeight="1" spans="1:19">
      <c r="A4" s="9" t="s">
        <v>174</v>
      </c>
      <c r="B4" s="83" t="s">
        <v>175</v>
      </c>
      <c r="C4" s="83" t="s">
        <v>321</v>
      </c>
      <c r="D4" s="84" t="s">
        <v>322</v>
      </c>
      <c r="E4" s="84" t="s">
        <v>323</v>
      </c>
      <c r="F4" s="84" t="s">
        <v>324</v>
      </c>
      <c r="G4" s="84" t="s">
        <v>325</v>
      </c>
      <c r="H4" s="84" t="s">
        <v>326</v>
      </c>
      <c r="I4" s="95" t="s">
        <v>182</v>
      </c>
      <c r="J4" s="95"/>
      <c r="K4" s="95"/>
      <c r="L4" s="95"/>
      <c r="M4" s="96"/>
      <c r="N4" s="95"/>
      <c r="O4" s="95"/>
      <c r="P4" s="77"/>
      <c r="Q4" s="95"/>
      <c r="R4" s="96"/>
      <c r="S4" s="78"/>
    </row>
    <row r="5" ht="17.25" customHeight="1" spans="1:19">
      <c r="A5" s="14"/>
      <c r="B5" s="85"/>
      <c r="C5" s="85"/>
      <c r="D5" s="86"/>
      <c r="E5" s="86"/>
      <c r="F5" s="86"/>
      <c r="G5" s="86"/>
      <c r="H5" s="86"/>
      <c r="I5" s="86" t="s">
        <v>55</v>
      </c>
      <c r="J5" s="86" t="s">
        <v>58</v>
      </c>
      <c r="K5" s="86" t="s">
        <v>327</v>
      </c>
      <c r="L5" s="86" t="s">
        <v>328</v>
      </c>
      <c r="M5" s="97" t="s">
        <v>329</v>
      </c>
      <c r="N5" s="98" t="s">
        <v>330</v>
      </c>
      <c r="O5" s="98"/>
      <c r="P5" s="103"/>
      <c r="Q5" s="98"/>
      <c r="R5" s="104"/>
      <c r="S5" s="87"/>
    </row>
    <row r="6" ht="54" customHeight="1" spans="1:19">
      <c r="A6" s="17"/>
      <c r="B6" s="87"/>
      <c r="C6" s="87"/>
      <c r="D6" s="88"/>
      <c r="E6" s="88"/>
      <c r="F6" s="88"/>
      <c r="G6" s="88"/>
      <c r="H6" s="88"/>
      <c r="I6" s="88"/>
      <c r="J6" s="88" t="s">
        <v>57</v>
      </c>
      <c r="K6" s="88"/>
      <c r="L6" s="88"/>
      <c r="M6" s="99"/>
      <c r="N6" s="88" t="s">
        <v>57</v>
      </c>
      <c r="O6" s="88" t="s">
        <v>64</v>
      </c>
      <c r="P6" s="87" t="s">
        <v>65</v>
      </c>
      <c r="Q6" s="88" t="s">
        <v>66</v>
      </c>
      <c r="R6" s="99" t="s">
        <v>67</v>
      </c>
      <c r="S6" s="87" t="s">
        <v>68</v>
      </c>
    </row>
    <row r="7" ht="18" customHeight="1" spans="1:19">
      <c r="A7" s="106">
        <v>1</v>
      </c>
      <c r="B7" s="106" t="s">
        <v>83</v>
      </c>
      <c r="C7" s="107">
        <v>3</v>
      </c>
      <c r="D7" s="107">
        <v>4</v>
      </c>
      <c r="E7" s="106">
        <v>5</v>
      </c>
      <c r="F7" s="106">
        <v>6</v>
      </c>
      <c r="G7" s="106">
        <v>7</v>
      </c>
      <c r="H7" s="106">
        <v>8</v>
      </c>
      <c r="I7" s="106">
        <v>9</v>
      </c>
      <c r="J7" s="106">
        <v>10</v>
      </c>
      <c r="K7" s="106">
        <v>11</v>
      </c>
      <c r="L7" s="106">
        <v>12</v>
      </c>
      <c r="M7" s="106">
        <v>13</v>
      </c>
      <c r="N7" s="106">
        <v>14</v>
      </c>
      <c r="O7" s="106">
        <v>15</v>
      </c>
      <c r="P7" s="106">
        <v>16</v>
      </c>
      <c r="Q7" s="106">
        <v>17</v>
      </c>
      <c r="R7" s="106">
        <v>18</v>
      </c>
      <c r="S7" s="106">
        <v>19</v>
      </c>
    </row>
    <row r="8" ht="21" customHeight="1" spans="1:19">
      <c r="A8" s="108"/>
      <c r="B8" s="109"/>
      <c r="C8" s="109"/>
      <c r="D8" s="110"/>
      <c r="E8" s="110"/>
      <c r="F8" s="110"/>
      <c r="G8" s="111"/>
      <c r="H8" s="76"/>
      <c r="I8" s="76"/>
      <c r="J8" s="76"/>
      <c r="K8" s="76"/>
      <c r="L8" s="76"/>
      <c r="M8" s="76"/>
      <c r="N8" s="76"/>
      <c r="O8" s="76"/>
      <c r="P8" s="76"/>
      <c r="Q8" s="76"/>
      <c r="R8" s="76"/>
      <c r="S8" s="76"/>
    </row>
    <row r="9" ht="21" customHeight="1" spans="1:19">
      <c r="A9" s="90" t="s">
        <v>165</v>
      </c>
      <c r="B9" s="91"/>
      <c r="C9" s="91"/>
      <c r="D9" s="92"/>
      <c r="E9" s="92"/>
      <c r="F9" s="92"/>
      <c r="G9" s="112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</row>
    <row r="10" ht="21" customHeight="1" spans="1:19">
      <c r="A10" s="113" t="s">
        <v>331</v>
      </c>
      <c r="B10" s="114"/>
      <c r="C10" s="114"/>
      <c r="D10" s="113"/>
      <c r="E10" s="113"/>
      <c r="F10" s="113"/>
      <c r="G10" s="115"/>
      <c r="H10" s="116"/>
      <c r="I10" s="116"/>
      <c r="J10" s="116"/>
      <c r="K10" s="116"/>
      <c r="L10" s="116"/>
      <c r="M10" s="116"/>
      <c r="N10" s="116"/>
      <c r="O10" s="116"/>
      <c r="P10" s="116"/>
      <c r="Q10" s="116"/>
      <c r="R10" s="116"/>
      <c r="S10" s="116"/>
    </row>
  </sheetData>
  <mergeCells count="19">
    <mergeCell ref="A2:S2"/>
    <mergeCell ref="A3:H3"/>
    <mergeCell ref="I4:S4"/>
    <mergeCell ref="N5:S5"/>
    <mergeCell ref="A9:G9"/>
    <mergeCell ref="A10:S10"/>
    <mergeCell ref="A4:A6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  <mergeCell ref="L5:L6"/>
    <mergeCell ref="M5:M6"/>
  </mergeCells>
  <printOptions horizontalCentered="1"/>
  <pageMargins left="0.96" right="0.96" top="0.72" bottom="0.72" header="0" footer="0"/>
  <pageSetup paperSize="9" scale="6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T9"/>
  <sheetViews>
    <sheetView showZeros="0" topLeftCell="H1" workbookViewId="0">
      <selection activeCell="A1" sqref="A1"/>
    </sheetView>
  </sheetViews>
  <sheetFormatPr defaultColWidth="9.13636363636364" defaultRowHeight="14.25" customHeight="1"/>
  <cols>
    <col min="1" max="5" width="39.1363636363636" customWidth="1"/>
    <col min="6" max="6" width="27.5727272727273" customWidth="1"/>
    <col min="7" max="7" width="28.5727272727273" customWidth="1"/>
    <col min="8" max="8" width="28.1363636363636" customWidth="1"/>
    <col min="9" max="9" width="39.1363636363636" customWidth="1"/>
    <col min="10" max="18" width="20.4181818181818" customWidth="1"/>
    <col min="19" max="20" width="20.2818181818182" customWidth="1"/>
  </cols>
  <sheetData>
    <row r="1" ht="16.5" customHeight="1" spans="1:20">
      <c r="A1" s="73"/>
      <c r="B1" s="80"/>
      <c r="C1" s="80"/>
      <c r="D1" s="80"/>
      <c r="E1" s="80"/>
      <c r="F1" s="80"/>
      <c r="G1" s="80"/>
      <c r="H1" s="73"/>
      <c r="I1" s="73"/>
      <c r="J1" s="73"/>
      <c r="K1" s="73"/>
      <c r="L1" s="73"/>
      <c r="M1" s="73"/>
      <c r="N1" s="93"/>
      <c r="O1" s="73"/>
      <c r="P1" s="73"/>
      <c r="Q1" s="80"/>
      <c r="R1" s="73"/>
      <c r="S1" s="101"/>
      <c r="T1" s="101" t="s">
        <v>332</v>
      </c>
    </row>
    <row r="2" ht="41.25" customHeight="1" spans="1:20">
      <c r="A2" s="69" t="str">
        <f>"2026"&amp;"年部门政府购买服务预算表"</f>
        <v>2026年部门政府购买服务预算表</v>
      </c>
      <c r="B2" s="63"/>
      <c r="C2" s="63"/>
      <c r="D2" s="63"/>
      <c r="E2" s="63"/>
      <c r="F2" s="63"/>
      <c r="G2" s="63"/>
      <c r="H2" s="81"/>
      <c r="I2" s="81"/>
      <c r="J2" s="81"/>
      <c r="K2" s="81"/>
      <c r="L2" s="81"/>
      <c r="M2" s="81"/>
      <c r="N2" s="94"/>
      <c r="O2" s="81"/>
      <c r="P2" s="81"/>
      <c r="Q2" s="63"/>
      <c r="R2" s="81"/>
      <c r="S2" s="94"/>
      <c r="T2" s="63"/>
    </row>
    <row r="3" ht="22.5" customHeight="1" spans="1:20">
      <c r="A3" s="70" t="str">
        <f>"单位名称："&amp;"禄劝彝族苗族自治县则黑中学"</f>
        <v>单位名称：禄劝彝族苗族自治县则黑中学</v>
      </c>
      <c r="B3" s="82"/>
      <c r="C3" s="82"/>
      <c r="D3" s="82"/>
      <c r="E3" s="82"/>
      <c r="F3" s="82"/>
      <c r="G3" s="82"/>
      <c r="H3" s="71"/>
      <c r="I3" s="71"/>
      <c r="J3" s="71"/>
      <c r="K3" s="71"/>
      <c r="L3" s="71"/>
      <c r="M3" s="71"/>
      <c r="N3" s="93"/>
      <c r="O3" s="73"/>
      <c r="P3" s="73"/>
      <c r="Q3" s="80"/>
      <c r="R3" s="73"/>
      <c r="S3" s="102"/>
      <c r="T3" s="101" t="s">
        <v>1</v>
      </c>
    </row>
    <row r="4" ht="24" customHeight="1" spans="1:20">
      <c r="A4" s="9" t="s">
        <v>174</v>
      </c>
      <c r="B4" s="83" t="s">
        <v>175</v>
      </c>
      <c r="C4" s="83" t="s">
        <v>321</v>
      </c>
      <c r="D4" s="83" t="s">
        <v>333</v>
      </c>
      <c r="E4" s="83" t="s">
        <v>334</v>
      </c>
      <c r="F4" s="83" t="s">
        <v>335</v>
      </c>
      <c r="G4" s="83" t="s">
        <v>336</v>
      </c>
      <c r="H4" s="84" t="s">
        <v>337</v>
      </c>
      <c r="I4" s="84" t="s">
        <v>338</v>
      </c>
      <c r="J4" s="95" t="s">
        <v>182</v>
      </c>
      <c r="K4" s="95"/>
      <c r="L4" s="95"/>
      <c r="M4" s="95"/>
      <c r="N4" s="96"/>
      <c r="O4" s="95"/>
      <c r="P4" s="95"/>
      <c r="Q4" s="77"/>
      <c r="R4" s="95"/>
      <c r="S4" s="96"/>
      <c r="T4" s="78"/>
    </row>
    <row r="5" ht="24" customHeight="1" spans="1:20">
      <c r="A5" s="14"/>
      <c r="B5" s="85"/>
      <c r="C5" s="85"/>
      <c r="D5" s="85"/>
      <c r="E5" s="85"/>
      <c r="F5" s="85"/>
      <c r="G5" s="85"/>
      <c r="H5" s="86"/>
      <c r="I5" s="86"/>
      <c r="J5" s="86" t="s">
        <v>55</v>
      </c>
      <c r="K5" s="86" t="s">
        <v>58</v>
      </c>
      <c r="L5" s="86" t="s">
        <v>327</v>
      </c>
      <c r="M5" s="86" t="s">
        <v>328</v>
      </c>
      <c r="N5" s="97" t="s">
        <v>329</v>
      </c>
      <c r="O5" s="98" t="s">
        <v>330</v>
      </c>
      <c r="P5" s="98"/>
      <c r="Q5" s="103"/>
      <c r="R5" s="98"/>
      <c r="S5" s="104"/>
      <c r="T5" s="87"/>
    </row>
    <row r="6" ht="54" customHeight="1" spans="1:20">
      <c r="A6" s="17"/>
      <c r="B6" s="87"/>
      <c r="C6" s="87"/>
      <c r="D6" s="87"/>
      <c r="E6" s="87"/>
      <c r="F6" s="87"/>
      <c r="G6" s="87"/>
      <c r="H6" s="88"/>
      <c r="I6" s="88"/>
      <c r="J6" s="88"/>
      <c r="K6" s="88" t="s">
        <v>57</v>
      </c>
      <c r="L6" s="88"/>
      <c r="M6" s="88"/>
      <c r="N6" s="99"/>
      <c r="O6" s="88" t="s">
        <v>57</v>
      </c>
      <c r="P6" s="88" t="s">
        <v>64</v>
      </c>
      <c r="Q6" s="87" t="s">
        <v>65</v>
      </c>
      <c r="R6" s="88" t="s">
        <v>66</v>
      </c>
      <c r="S6" s="99" t="s">
        <v>67</v>
      </c>
      <c r="T6" s="87" t="s">
        <v>68</v>
      </c>
    </row>
    <row r="7" ht="17.25" customHeight="1" spans="1:20">
      <c r="A7" s="18">
        <v>1</v>
      </c>
      <c r="B7" s="87">
        <v>2</v>
      </c>
      <c r="C7" s="18">
        <v>3</v>
      </c>
      <c r="D7" s="18">
        <v>4</v>
      </c>
      <c r="E7" s="87">
        <v>5</v>
      </c>
      <c r="F7" s="18">
        <v>6</v>
      </c>
      <c r="G7" s="18">
        <v>7</v>
      </c>
      <c r="H7" s="87">
        <v>8</v>
      </c>
      <c r="I7" s="18">
        <v>9</v>
      </c>
      <c r="J7" s="18">
        <v>10</v>
      </c>
      <c r="K7" s="87">
        <v>11</v>
      </c>
      <c r="L7" s="18">
        <v>12</v>
      </c>
      <c r="M7" s="18">
        <v>13</v>
      </c>
      <c r="N7" s="87">
        <v>14</v>
      </c>
      <c r="O7" s="18">
        <v>15</v>
      </c>
      <c r="P7" s="18">
        <v>16</v>
      </c>
      <c r="Q7" s="87">
        <v>17</v>
      </c>
      <c r="R7" s="18">
        <v>18</v>
      </c>
      <c r="S7" s="18">
        <v>19</v>
      </c>
      <c r="T7" s="18">
        <v>20</v>
      </c>
    </row>
    <row r="8" ht="21" customHeight="1" spans="1:20">
      <c r="A8" s="89"/>
      <c r="B8" s="89"/>
      <c r="C8" s="89"/>
      <c r="D8" s="89"/>
      <c r="E8" s="89"/>
      <c r="F8" s="89"/>
      <c r="G8" s="89"/>
      <c r="H8" s="89"/>
      <c r="I8" s="89"/>
      <c r="J8" s="76"/>
      <c r="K8" s="76"/>
      <c r="L8" s="76"/>
      <c r="M8" s="76"/>
      <c r="N8" s="76"/>
      <c r="O8" s="76"/>
      <c r="P8" s="76"/>
      <c r="Q8" s="76"/>
      <c r="R8" s="76"/>
      <c r="S8" s="76"/>
      <c r="T8" s="76"/>
    </row>
    <row r="9" ht="21" customHeight="1" spans="1:20">
      <c r="A9" s="90" t="s">
        <v>165</v>
      </c>
      <c r="B9" s="91"/>
      <c r="C9" s="91"/>
      <c r="D9" s="91"/>
      <c r="E9" s="91"/>
      <c r="F9" s="91"/>
      <c r="G9" s="91"/>
      <c r="H9" s="92"/>
      <c r="I9" s="100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</row>
  </sheetData>
  <mergeCells count="19">
    <mergeCell ref="A2:T2"/>
    <mergeCell ref="A3:I3"/>
    <mergeCell ref="J4:T4"/>
    <mergeCell ref="O5:T5"/>
    <mergeCell ref="A9:I9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J5:J6"/>
    <mergeCell ref="K5:K6"/>
    <mergeCell ref="L5:L6"/>
    <mergeCell ref="M5:M6"/>
    <mergeCell ref="N5:N6"/>
  </mergeCells>
  <printOptions horizontalCentered="1"/>
  <pageMargins left="0.96" right="0.96" top="0.72" bottom="0.72" header="0" footer="0"/>
  <pageSetup paperSize="9" scale="60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X8"/>
  <sheetViews>
    <sheetView showZeros="0" workbookViewId="0">
      <selection activeCell="A1" sqref="A1"/>
    </sheetView>
  </sheetViews>
  <sheetFormatPr defaultColWidth="9.13636363636364" defaultRowHeight="14.25" customHeight="1" outlineLevelRow="7"/>
  <cols>
    <col min="1" max="1" width="37.7090909090909" customWidth="1"/>
    <col min="2" max="24" width="20" customWidth="1"/>
  </cols>
  <sheetData>
    <row r="1" ht="17.25" customHeight="1" spans="4:24">
      <c r="D1" s="68"/>
      <c r="W1" s="2"/>
      <c r="X1" s="2" t="s">
        <v>339</v>
      </c>
    </row>
    <row r="2" ht="41.25" customHeight="1" spans="1:24">
      <c r="A2" s="69" t="str">
        <f>"2026"&amp;"年对下转移支付预算表"</f>
        <v>2026年对下转移支付预算表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63"/>
      <c r="X2" s="63"/>
    </row>
    <row r="3" ht="18" customHeight="1" spans="1:24">
      <c r="A3" s="70" t="str">
        <f>"单位名称："&amp;"禄劝彝族苗族自治县则黑中学"</f>
        <v>单位名称：禄劝彝族苗族自治县则黑中学</v>
      </c>
      <c r="B3" s="71"/>
      <c r="C3" s="71"/>
      <c r="D3" s="72"/>
      <c r="E3" s="73"/>
      <c r="F3" s="73"/>
      <c r="G3" s="73"/>
      <c r="H3" s="73"/>
      <c r="I3" s="73"/>
      <c r="W3" s="7"/>
      <c r="X3" s="7" t="s">
        <v>1</v>
      </c>
    </row>
    <row r="4" ht="19.5" customHeight="1" spans="1:24">
      <c r="A4" s="26" t="s">
        <v>340</v>
      </c>
      <c r="B4" s="10" t="s">
        <v>182</v>
      </c>
      <c r="C4" s="11"/>
      <c r="D4" s="11"/>
      <c r="E4" s="10" t="s">
        <v>341</v>
      </c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77"/>
      <c r="X4" s="78"/>
    </row>
    <row r="5" ht="40.5" customHeight="1" spans="1:24">
      <c r="A5" s="18"/>
      <c r="B5" s="27" t="s">
        <v>55</v>
      </c>
      <c r="C5" s="9" t="s">
        <v>58</v>
      </c>
      <c r="D5" s="74" t="s">
        <v>327</v>
      </c>
      <c r="E5" s="46" t="s">
        <v>342</v>
      </c>
      <c r="F5" s="46" t="s">
        <v>343</v>
      </c>
      <c r="G5" s="46" t="s">
        <v>344</v>
      </c>
      <c r="H5" s="46" t="s">
        <v>345</v>
      </c>
      <c r="I5" s="46" t="s">
        <v>346</v>
      </c>
      <c r="J5" s="46" t="s">
        <v>347</v>
      </c>
      <c r="K5" s="46" t="s">
        <v>348</v>
      </c>
      <c r="L5" s="46" t="s">
        <v>349</v>
      </c>
      <c r="M5" s="46" t="s">
        <v>350</v>
      </c>
      <c r="N5" s="46" t="s">
        <v>351</v>
      </c>
      <c r="O5" s="46" t="s">
        <v>352</v>
      </c>
      <c r="P5" s="46" t="s">
        <v>353</v>
      </c>
      <c r="Q5" s="46" t="s">
        <v>354</v>
      </c>
      <c r="R5" s="46" t="s">
        <v>355</v>
      </c>
      <c r="S5" s="46" t="s">
        <v>356</v>
      </c>
      <c r="T5" s="46" t="s">
        <v>357</v>
      </c>
      <c r="U5" s="46" t="s">
        <v>358</v>
      </c>
      <c r="V5" s="46" t="s">
        <v>359</v>
      </c>
      <c r="W5" s="46" t="s">
        <v>360</v>
      </c>
      <c r="X5" s="79" t="s">
        <v>361</v>
      </c>
    </row>
    <row r="6" ht="19.5" customHeight="1" spans="1:24">
      <c r="A6" s="19">
        <v>1</v>
      </c>
      <c r="B6" s="19">
        <v>2</v>
      </c>
      <c r="C6" s="19">
        <v>3</v>
      </c>
      <c r="D6" s="75">
        <v>4</v>
      </c>
      <c r="E6" s="34">
        <v>5</v>
      </c>
      <c r="F6" s="19">
        <v>6</v>
      </c>
      <c r="G6" s="19">
        <v>7</v>
      </c>
      <c r="H6" s="75">
        <v>8</v>
      </c>
      <c r="I6" s="19">
        <v>9</v>
      </c>
      <c r="J6" s="19">
        <v>10</v>
      </c>
      <c r="K6" s="19">
        <v>11</v>
      </c>
      <c r="L6" s="75">
        <v>12</v>
      </c>
      <c r="M6" s="19">
        <v>13</v>
      </c>
      <c r="N6" s="19">
        <v>14</v>
      </c>
      <c r="O6" s="19">
        <v>15</v>
      </c>
      <c r="P6" s="75">
        <v>16</v>
      </c>
      <c r="Q6" s="19">
        <v>17</v>
      </c>
      <c r="R6" s="19">
        <v>18</v>
      </c>
      <c r="S6" s="19">
        <v>19</v>
      </c>
      <c r="T6" s="75">
        <v>20</v>
      </c>
      <c r="U6" s="75">
        <v>21</v>
      </c>
      <c r="V6" s="75">
        <v>22</v>
      </c>
      <c r="W6" s="34">
        <v>23</v>
      </c>
      <c r="X6" s="34">
        <v>24</v>
      </c>
    </row>
    <row r="7" ht="19.5" customHeight="1" spans="1:24">
      <c r="A7" s="28"/>
      <c r="B7" s="76"/>
      <c r="C7" s="76"/>
      <c r="D7" s="76"/>
      <c r="E7" s="76"/>
      <c r="F7" s="76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  <c r="W7" s="76"/>
      <c r="X7" s="76"/>
    </row>
    <row r="8" ht="19.5" customHeight="1" spans="1:24">
      <c r="A8" s="66"/>
      <c r="B8" s="76"/>
      <c r="C8" s="76"/>
      <c r="D8" s="76"/>
      <c r="E8" s="76"/>
      <c r="F8" s="76"/>
      <c r="G8" s="76"/>
      <c r="H8" s="76"/>
      <c r="I8" s="76"/>
      <c r="J8" s="76"/>
      <c r="K8" s="76"/>
      <c r="L8" s="76"/>
      <c r="M8" s="76"/>
      <c r="N8" s="76"/>
      <c r="O8" s="76"/>
      <c r="P8" s="76"/>
      <c r="Q8" s="76"/>
      <c r="R8" s="76"/>
      <c r="S8" s="76"/>
      <c r="T8" s="76"/>
      <c r="U8" s="76"/>
      <c r="V8" s="76"/>
      <c r="W8" s="76"/>
      <c r="X8" s="76"/>
    </row>
  </sheetData>
  <mergeCells count="5">
    <mergeCell ref="A2:X2"/>
    <mergeCell ref="A3:I3"/>
    <mergeCell ref="B4:D4"/>
    <mergeCell ref="E4:X4"/>
    <mergeCell ref="A4:A5"/>
  </mergeCells>
  <printOptions horizontalCentered="1"/>
  <pageMargins left="0.96" right="0.96" top="0.72" bottom="0.72" header="0" footer="0"/>
  <pageSetup paperSize="9" scale="57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J7"/>
  <sheetViews>
    <sheetView showZeros="0" workbookViewId="0">
      <selection activeCell="A1" sqref="A1"/>
    </sheetView>
  </sheetViews>
  <sheetFormatPr defaultColWidth="9.13636363636364" defaultRowHeight="12" customHeight="1" outlineLevelRow="6"/>
  <cols>
    <col min="1" max="1" width="34.2818181818182" customWidth="1"/>
    <col min="2" max="2" width="29" customWidth="1"/>
    <col min="3" max="5" width="23.5727272727273" customWidth="1"/>
    <col min="6" max="6" width="11.2818181818182" customWidth="1"/>
    <col min="7" max="7" width="25.1363636363636" customWidth="1"/>
    <col min="8" max="8" width="15.5727272727273" customWidth="1"/>
    <col min="9" max="9" width="13.4181818181818" customWidth="1"/>
    <col min="10" max="10" width="18.8545454545455" customWidth="1"/>
  </cols>
  <sheetData>
    <row r="1" ht="16.5" customHeight="1" spans="10:10">
      <c r="J1" s="2" t="s">
        <v>362</v>
      </c>
    </row>
    <row r="2" ht="41.25" customHeight="1" spans="1:10">
      <c r="A2" s="62" t="str">
        <f>"2026"&amp;"年对下转移支付绩效目标表"</f>
        <v>2026年对下转移支付绩效目标表</v>
      </c>
      <c r="B2" s="3"/>
      <c r="C2" s="3"/>
      <c r="D2" s="3"/>
      <c r="E2" s="3"/>
      <c r="F2" s="63"/>
      <c r="G2" s="3"/>
      <c r="H2" s="63"/>
      <c r="I2" s="63"/>
      <c r="J2" s="3"/>
    </row>
    <row r="3" ht="17.25" customHeight="1" spans="1:1">
      <c r="A3" s="4" t="str">
        <f>"单位名称："&amp;"禄劝彝族苗族自治县则黑中学"</f>
        <v>单位名称：禄劝彝族苗族自治县则黑中学</v>
      </c>
    </row>
    <row r="4" ht="44.25" customHeight="1" spans="1:10">
      <c r="A4" s="64" t="s">
        <v>340</v>
      </c>
      <c r="B4" s="64" t="s">
        <v>259</v>
      </c>
      <c r="C4" s="64" t="s">
        <v>260</v>
      </c>
      <c r="D4" s="64" t="s">
        <v>261</v>
      </c>
      <c r="E4" s="64" t="s">
        <v>262</v>
      </c>
      <c r="F4" s="65" t="s">
        <v>263</v>
      </c>
      <c r="G4" s="64" t="s">
        <v>264</v>
      </c>
      <c r="H4" s="65" t="s">
        <v>265</v>
      </c>
      <c r="I4" s="65" t="s">
        <v>266</v>
      </c>
      <c r="J4" s="64" t="s">
        <v>267</v>
      </c>
    </row>
    <row r="5" ht="14.25" customHeight="1" spans="1:10">
      <c r="A5" s="64">
        <v>1</v>
      </c>
      <c r="B5" s="64">
        <v>2</v>
      </c>
      <c r="C5" s="64">
        <v>3</v>
      </c>
      <c r="D5" s="64">
        <v>4</v>
      </c>
      <c r="E5" s="64">
        <v>5</v>
      </c>
      <c r="F5" s="65">
        <v>6</v>
      </c>
      <c r="G5" s="64">
        <v>7</v>
      </c>
      <c r="H5" s="65">
        <v>8</v>
      </c>
      <c r="I5" s="65">
        <v>9</v>
      </c>
      <c r="J5" s="64">
        <v>10</v>
      </c>
    </row>
    <row r="6" ht="42" customHeight="1" spans="1:10">
      <c r="A6" s="28"/>
      <c r="B6" s="66"/>
      <c r="C6" s="66"/>
      <c r="D6" s="66"/>
      <c r="E6" s="52"/>
      <c r="F6" s="67"/>
      <c r="G6" s="52"/>
      <c r="H6" s="67"/>
      <c r="I6" s="67"/>
      <c r="J6" s="52"/>
    </row>
    <row r="7" ht="42" customHeight="1" spans="1:10">
      <c r="A7" s="28"/>
      <c r="B7" s="20"/>
      <c r="C7" s="20"/>
      <c r="D7" s="20"/>
      <c r="E7" s="28"/>
      <c r="F7" s="20"/>
      <c r="G7" s="28"/>
      <c r="H7" s="20"/>
      <c r="I7" s="20"/>
      <c r="J7" s="28"/>
    </row>
  </sheetData>
  <mergeCells count="2">
    <mergeCell ref="A2:J2"/>
    <mergeCell ref="A3:H3"/>
  </mergeCells>
  <printOptions horizontalCentered="1"/>
  <pageMargins left="0.96" right="0.96" top="0.72" bottom="0.72" header="0" footer="0"/>
  <pageSetup paperSize="9" scale="69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I8"/>
  <sheetViews>
    <sheetView showZeros="0" topLeftCell="E1" workbookViewId="0">
      <selection activeCell="A1" sqref="A1:I1"/>
    </sheetView>
  </sheetViews>
  <sheetFormatPr defaultColWidth="10.4181818181818" defaultRowHeight="14.25" customHeight="1" outlineLevelRow="7"/>
  <cols>
    <col min="1" max="3" width="33.7090909090909" customWidth="1"/>
    <col min="4" max="4" width="45.5727272727273" customWidth="1"/>
    <col min="5" max="5" width="27.5727272727273" customWidth="1"/>
    <col min="6" max="6" width="21.7090909090909" customWidth="1"/>
    <col min="7" max="9" width="26.2818181818182" customWidth="1"/>
  </cols>
  <sheetData>
    <row r="1" customHeight="1" spans="1:9">
      <c r="A1" s="36" t="s">
        <v>363</v>
      </c>
      <c r="B1" s="37"/>
      <c r="C1" s="37"/>
      <c r="D1" s="38"/>
      <c r="E1" s="38"/>
      <c r="F1" s="38"/>
      <c r="G1" s="37"/>
      <c r="H1" s="37"/>
      <c r="I1" s="38"/>
    </row>
    <row r="2" ht="41.25" customHeight="1" spans="1:9">
      <c r="A2" s="39" t="str">
        <f>"2026"&amp;"年新增资产配置预算表"</f>
        <v>2026年新增资产配置预算表</v>
      </c>
      <c r="B2" s="40"/>
      <c r="C2" s="40"/>
      <c r="D2" s="41"/>
      <c r="E2" s="41"/>
      <c r="F2" s="41"/>
      <c r="G2" s="40"/>
      <c r="H2" s="40"/>
      <c r="I2" s="41"/>
    </row>
    <row r="3" customHeight="1" spans="1:9">
      <c r="A3" s="42" t="str">
        <f>"单位名称："&amp;"禄劝彝族苗族自治县则黑中学"</f>
        <v>单位名称：禄劝彝族苗族自治县则黑中学</v>
      </c>
      <c r="B3" s="43"/>
      <c r="C3" s="43"/>
      <c r="D3" s="44"/>
      <c r="F3" s="41"/>
      <c r="G3" s="40"/>
      <c r="H3" s="40"/>
      <c r="I3" s="61" t="s">
        <v>1</v>
      </c>
    </row>
    <row r="4" ht="28.5" customHeight="1" spans="1:9">
      <c r="A4" s="45" t="s">
        <v>174</v>
      </c>
      <c r="B4" s="46" t="s">
        <v>175</v>
      </c>
      <c r="C4" s="47" t="s">
        <v>364</v>
      </c>
      <c r="D4" s="45" t="s">
        <v>365</v>
      </c>
      <c r="E4" s="45" t="s">
        <v>366</v>
      </c>
      <c r="F4" s="45" t="s">
        <v>367</v>
      </c>
      <c r="G4" s="46" t="s">
        <v>368</v>
      </c>
      <c r="H4" s="34"/>
      <c r="I4" s="45"/>
    </row>
    <row r="5" ht="21" customHeight="1" spans="1:9">
      <c r="A5" s="47"/>
      <c r="B5" s="48"/>
      <c r="C5" s="48"/>
      <c r="D5" s="49"/>
      <c r="E5" s="48"/>
      <c r="F5" s="48"/>
      <c r="G5" s="46" t="s">
        <v>325</v>
      </c>
      <c r="H5" s="46" t="s">
        <v>369</v>
      </c>
      <c r="I5" s="46" t="s">
        <v>370</v>
      </c>
    </row>
    <row r="6" ht="17.25" customHeight="1" spans="1:9">
      <c r="A6" s="50" t="s">
        <v>82</v>
      </c>
      <c r="B6" s="51" t="s">
        <v>83</v>
      </c>
      <c r="C6" s="50" t="s">
        <v>84</v>
      </c>
      <c r="D6" s="52" t="s">
        <v>85</v>
      </c>
      <c r="E6" s="50" t="s">
        <v>86</v>
      </c>
      <c r="F6" s="51" t="s">
        <v>87</v>
      </c>
      <c r="G6" s="53" t="s">
        <v>88</v>
      </c>
      <c r="H6" s="52" t="s">
        <v>89</v>
      </c>
      <c r="I6" s="52">
        <v>9</v>
      </c>
    </row>
    <row r="7" ht="19.5" customHeight="1" spans="1:9">
      <c r="A7" s="54"/>
      <c r="B7" s="30"/>
      <c r="C7" s="30"/>
      <c r="D7" s="28"/>
      <c r="E7" s="20"/>
      <c r="F7" s="53"/>
      <c r="G7" s="55"/>
      <c r="H7" s="56"/>
      <c r="I7" s="56"/>
    </row>
    <row r="8" ht="19.5" customHeight="1" spans="1:9">
      <c r="A8" s="57" t="s">
        <v>55</v>
      </c>
      <c r="B8" s="58"/>
      <c r="C8" s="58"/>
      <c r="D8" s="59"/>
      <c r="E8" s="60"/>
      <c r="F8" s="60"/>
      <c r="G8" s="55"/>
      <c r="H8" s="56"/>
      <c r="I8" s="56"/>
    </row>
  </sheetData>
  <mergeCells count="11">
    <mergeCell ref="A1:I1"/>
    <mergeCell ref="A2:I2"/>
    <mergeCell ref="A3:C3"/>
    <mergeCell ref="G4:I4"/>
    <mergeCell ref="A8:F8"/>
    <mergeCell ref="A4:A5"/>
    <mergeCell ref="B4:B5"/>
    <mergeCell ref="C4:C5"/>
    <mergeCell ref="D4:D5"/>
    <mergeCell ref="E4:E5"/>
    <mergeCell ref="F4:F5"/>
  </mergeCells>
  <pageMargins left="0.67" right="0.67" top="0.72" bottom="0.72" header="0.28" footer="0.28"/>
  <pageSetup paperSize="9" fitToWidth="0" fitToHeight="0" orientation="portrait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K10"/>
  <sheetViews>
    <sheetView showZeros="0" topLeftCell="F1" workbookViewId="0">
      <selection activeCell="A1" sqref="A1"/>
    </sheetView>
  </sheetViews>
  <sheetFormatPr defaultColWidth="9.13636363636364" defaultRowHeight="14.25" customHeight="1"/>
  <cols>
    <col min="1" max="1" width="19.2818181818182" customWidth="1"/>
    <col min="2" max="2" width="33.8545454545455" customWidth="1"/>
    <col min="3" max="3" width="23.8545454545455" customWidth="1"/>
    <col min="4" max="4" width="11.1363636363636" customWidth="1"/>
    <col min="5" max="5" width="17.7090909090909" customWidth="1"/>
    <col min="6" max="6" width="9.85454545454546" customWidth="1"/>
    <col min="7" max="7" width="17.7090909090909" customWidth="1"/>
    <col min="8" max="11" width="23.1363636363636" customWidth="1"/>
  </cols>
  <sheetData>
    <row r="1" customHeight="1" spans="4:11">
      <c r="D1" s="1"/>
      <c r="E1" s="1"/>
      <c r="F1" s="1"/>
      <c r="G1" s="1"/>
      <c r="K1" s="2" t="s">
        <v>371</v>
      </c>
    </row>
    <row r="2" ht="41.25" customHeight="1" spans="1:11">
      <c r="A2" s="3" t="str">
        <f>"2026"&amp;"年上级转移支付补助项目支出预算表"</f>
        <v>2026年上级转移支付补助项目支出预算表</v>
      </c>
      <c r="B2" s="3"/>
      <c r="C2" s="3"/>
      <c r="D2" s="3"/>
      <c r="E2" s="3"/>
      <c r="F2" s="3"/>
      <c r="G2" s="3"/>
      <c r="H2" s="3"/>
      <c r="I2" s="3"/>
      <c r="J2" s="3"/>
      <c r="K2" s="3"/>
    </row>
    <row r="3" ht="13.5" customHeight="1" spans="1:11">
      <c r="A3" s="4" t="str">
        <f>"单位名称："&amp;"禄劝彝族苗族自治县则黑中学"</f>
        <v>单位名称：禄劝彝族苗族自治县则黑中学</v>
      </c>
      <c r="B3" s="5"/>
      <c r="C3" s="5"/>
      <c r="D3" s="5"/>
      <c r="E3" s="5"/>
      <c r="F3" s="5"/>
      <c r="G3" s="5"/>
      <c r="H3" s="6"/>
      <c r="I3" s="6"/>
      <c r="J3" s="6"/>
      <c r="K3" s="7" t="s">
        <v>1</v>
      </c>
    </row>
    <row r="4" ht="21.75" customHeight="1" spans="1:11">
      <c r="A4" s="8" t="s">
        <v>232</v>
      </c>
      <c r="B4" s="8" t="s">
        <v>177</v>
      </c>
      <c r="C4" s="8" t="s">
        <v>233</v>
      </c>
      <c r="D4" s="9" t="s">
        <v>178</v>
      </c>
      <c r="E4" s="9" t="s">
        <v>179</v>
      </c>
      <c r="F4" s="9" t="s">
        <v>234</v>
      </c>
      <c r="G4" s="9" t="s">
        <v>235</v>
      </c>
      <c r="H4" s="26" t="s">
        <v>55</v>
      </c>
      <c r="I4" s="10" t="s">
        <v>372</v>
      </c>
      <c r="J4" s="11"/>
      <c r="K4" s="12"/>
    </row>
    <row r="5" ht="21.75" customHeight="1" spans="1:11">
      <c r="A5" s="13"/>
      <c r="B5" s="13"/>
      <c r="C5" s="13"/>
      <c r="D5" s="14"/>
      <c r="E5" s="14"/>
      <c r="F5" s="14"/>
      <c r="G5" s="14"/>
      <c r="H5" s="27"/>
      <c r="I5" s="9" t="s">
        <v>58</v>
      </c>
      <c r="J5" s="9" t="s">
        <v>59</v>
      </c>
      <c r="K5" s="9" t="s">
        <v>60</v>
      </c>
    </row>
    <row r="6" ht="40.5" customHeight="1" spans="1:11">
      <c r="A6" s="16"/>
      <c r="B6" s="16"/>
      <c r="C6" s="16"/>
      <c r="D6" s="17"/>
      <c r="E6" s="17"/>
      <c r="F6" s="17"/>
      <c r="G6" s="17"/>
      <c r="H6" s="18"/>
      <c r="I6" s="17" t="s">
        <v>57</v>
      </c>
      <c r="J6" s="17"/>
      <c r="K6" s="17"/>
    </row>
    <row r="7" ht="15" customHeight="1" spans="1:11">
      <c r="A7" s="19">
        <v>1</v>
      </c>
      <c r="B7" s="19">
        <v>2</v>
      </c>
      <c r="C7" s="19">
        <v>3</v>
      </c>
      <c r="D7" s="19">
        <v>4</v>
      </c>
      <c r="E7" s="19">
        <v>5</v>
      </c>
      <c r="F7" s="19">
        <v>6</v>
      </c>
      <c r="G7" s="19">
        <v>7</v>
      </c>
      <c r="H7" s="19">
        <v>8</v>
      </c>
      <c r="I7" s="19">
        <v>9</v>
      </c>
      <c r="J7" s="34">
        <v>10</v>
      </c>
      <c r="K7" s="34">
        <v>11</v>
      </c>
    </row>
    <row r="8" ht="18.75" customHeight="1" spans="1:11">
      <c r="A8" s="28"/>
      <c r="B8" s="20"/>
      <c r="C8" s="28"/>
      <c r="D8" s="28"/>
      <c r="E8" s="28"/>
      <c r="F8" s="28"/>
      <c r="G8" s="28"/>
      <c r="H8" s="29"/>
      <c r="I8" s="35"/>
      <c r="J8" s="35"/>
      <c r="K8" s="29"/>
    </row>
    <row r="9" ht="18.75" customHeight="1" spans="1:11">
      <c r="A9" s="30"/>
      <c r="B9" s="20"/>
      <c r="C9" s="20"/>
      <c r="D9" s="20"/>
      <c r="E9" s="20"/>
      <c r="F9" s="20"/>
      <c r="G9" s="20"/>
      <c r="H9" s="22"/>
      <c r="I9" s="22"/>
      <c r="J9" s="22"/>
      <c r="K9" s="29"/>
    </row>
    <row r="10" ht="18.75" customHeight="1" spans="1:11">
      <c r="A10" s="31" t="s">
        <v>165</v>
      </c>
      <c r="B10" s="32"/>
      <c r="C10" s="32"/>
      <c r="D10" s="32"/>
      <c r="E10" s="32"/>
      <c r="F10" s="32"/>
      <c r="G10" s="33"/>
      <c r="H10" s="22"/>
      <c r="I10" s="22"/>
      <c r="J10" s="22"/>
      <c r="K10" s="29"/>
    </row>
  </sheetData>
  <mergeCells count="15">
    <mergeCell ref="A2:K2"/>
    <mergeCell ref="A3:G3"/>
    <mergeCell ref="I4:K4"/>
    <mergeCell ref="A10:G10"/>
    <mergeCell ref="A4:A6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</mergeCells>
  <printOptions horizontalCentered="1"/>
  <pageMargins left="0.37" right="0.37" top="0.56" bottom="0.56" header="0.48" footer="0.48"/>
  <pageSetup paperSize="9" scale="56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G10"/>
  <sheetViews>
    <sheetView showZeros="0" workbookViewId="0">
      <selection activeCell="A1" sqref="A1"/>
    </sheetView>
  </sheetViews>
  <sheetFormatPr defaultColWidth="9.13636363636364" defaultRowHeight="14.25" customHeight="1" outlineLevelCol="6"/>
  <cols>
    <col min="1" max="1" width="35.2818181818182" customWidth="1"/>
    <col min="2" max="4" width="28" customWidth="1"/>
    <col min="5" max="7" width="23.8545454545455" customWidth="1"/>
  </cols>
  <sheetData>
    <row r="1" ht="13.5" customHeight="1" spans="4:7">
      <c r="D1" s="1"/>
      <c r="G1" s="2" t="s">
        <v>373</v>
      </c>
    </row>
    <row r="2" ht="41.25" customHeight="1" spans="1:7">
      <c r="A2" s="3" t="str">
        <f>"2026"&amp;"年部门项目中期规划预算表"</f>
        <v>2026年部门项目中期规划预算表</v>
      </c>
      <c r="B2" s="3"/>
      <c r="C2" s="3"/>
      <c r="D2" s="3"/>
      <c r="E2" s="3"/>
      <c r="F2" s="3"/>
      <c r="G2" s="3"/>
    </row>
    <row r="3" ht="13.5" customHeight="1" spans="1:7">
      <c r="A3" s="4" t="str">
        <f>"单位名称："&amp;"禄劝彝族苗族自治县则黑中学"</f>
        <v>单位名称：禄劝彝族苗族自治县则黑中学</v>
      </c>
      <c r="B3" s="5"/>
      <c r="C3" s="5"/>
      <c r="D3" s="5"/>
      <c r="E3" s="6"/>
      <c r="F3" s="6"/>
      <c r="G3" s="7" t="s">
        <v>1</v>
      </c>
    </row>
    <row r="4" ht="21.75" customHeight="1" spans="1:7">
      <c r="A4" s="8" t="s">
        <v>233</v>
      </c>
      <c r="B4" s="8" t="s">
        <v>232</v>
      </c>
      <c r="C4" s="8" t="s">
        <v>177</v>
      </c>
      <c r="D4" s="9" t="s">
        <v>374</v>
      </c>
      <c r="E4" s="10" t="s">
        <v>58</v>
      </c>
      <c r="F4" s="11"/>
      <c r="G4" s="12"/>
    </row>
    <row r="5" ht="21.75" customHeight="1" spans="1:7">
      <c r="A5" s="13"/>
      <c r="B5" s="13"/>
      <c r="C5" s="13"/>
      <c r="D5" s="14"/>
      <c r="E5" s="15" t="str">
        <f>"2026"&amp;"年"</f>
        <v>2026年</v>
      </c>
      <c r="F5" s="9" t="str">
        <f>("2026"+1)&amp;"年"</f>
        <v>2027年</v>
      </c>
      <c r="G5" s="9" t="str">
        <f>("2026"+2)&amp;"年"</f>
        <v>2028年</v>
      </c>
    </row>
    <row r="6" ht="40.5" customHeight="1" spans="1:7">
      <c r="A6" s="16"/>
      <c r="B6" s="16"/>
      <c r="C6" s="16"/>
      <c r="D6" s="17"/>
      <c r="E6" s="18"/>
      <c r="F6" s="17" t="s">
        <v>57</v>
      </c>
      <c r="G6" s="17"/>
    </row>
    <row r="7" ht="15" customHeight="1" spans="1:7">
      <c r="A7" s="19">
        <v>1</v>
      </c>
      <c r="B7" s="19">
        <v>2</v>
      </c>
      <c r="C7" s="19">
        <v>3</v>
      </c>
      <c r="D7" s="19">
        <v>4</v>
      </c>
      <c r="E7" s="19">
        <v>5</v>
      </c>
      <c r="F7" s="19">
        <v>6</v>
      </c>
      <c r="G7" s="19">
        <v>7</v>
      </c>
    </row>
    <row r="8" ht="17.25" customHeight="1" spans="1:7">
      <c r="A8" s="20" t="s">
        <v>70</v>
      </c>
      <c r="B8" s="21"/>
      <c r="C8" s="21"/>
      <c r="D8" s="20"/>
      <c r="E8" s="22">
        <v>5316</v>
      </c>
      <c r="F8" s="22"/>
      <c r="G8" s="22"/>
    </row>
    <row r="9" ht="18.75" customHeight="1" spans="1:7">
      <c r="A9" s="20"/>
      <c r="B9" s="20" t="s">
        <v>375</v>
      </c>
      <c r="C9" s="20" t="s">
        <v>240</v>
      </c>
      <c r="D9" s="20" t="s">
        <v>376</v>
      </c>
      <c r="E9" s="22">
        <v>5316</v>
      </c>
      <c r="F9" s="22"/>
      <c r="G9" s="22"/>
    </row>
    <row r="10" ht="18.75" customHeight="1" spans="1:7">
      <c r="A10" s="23" t="s">
        <v>55</v>
      </c>
      <c r="B10" s="24" t="s">
        <v>377</v>
      </c>
      <c r="C10" s="24"/>
      <c r="D10" s="25"/>
      <c r="E10" s="22">
        <v>5316</v>
      </c>
      <c r="F10" s="22"/>
      <c r="G10" s="22"/>
    </row>
  </sheetData>
  <mergeCells count="11">
    <mergeCell ref="A2:G2"/>
    <mergeCell ref="A3:D3"/>
    <mergeCell ref="E4:G4"/>
    <mergeCell ref="A10:D10"/>
    <mergeCell ref="A4:A6"/>
    <mergeCell ref="B4:B6"/>
    <mergeCell ref="C4:C6"/>
    <mergeCell ref="D4:D6"/>
    <mergeCell ref="E5:E6"/>
    <mergeCell ref="F5:F6"/>
    <mergeCell ref="G5:G6"/>
  </mergeCells>
  <printOptions horizontalCentered="1"/>
  <pageMargins left="0.37" right="0.37" top="0.56" bottom="0.56" header="0.48" footer="0.48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S9"/>
  <sheetViews>
    <sheetView showGridLines="0" showZeros="0" topLeftCell="B1" workbookViewId="0">
      <selection activeCell="N8" sqref="A1:S8"/>
    </sheetView>
  </sheetViews>
  <sheetFormatPr defaultColWidth="8.57272727272727" defaultRowHeight="12.75" customHeight="1"/>
  <cols>
    <col min="1" max="1" width="15.8909090909091" customWidth="1"/>
    <col min="2" max="2" width="35" customWidth="1"/>
    <col min="3" max="19" width="22" customWidth="1"/>
  </cols>
  <sheetData>
    <row r="1" ht="17.25" customHeight="1" spans="1:1">
      <c r="A1" s="61" t="s">
        <v>52</v>
      </c>
    </row>
    <row r="2" ht="41.25" customHeight="1" spans="1:1">
      <c r="A2" s="39" t="str">
        <f>"2026"&amp;"年部门收入预算表"</f>
        <v>2026年部门收入预算表</v>
      </c>
    </row>
    <row r="3" ht="17.25" customHeight="1" spans="1:19">
      <c r="A3" s="42" t="str">
        <f>"单位名称："&amp;"禄劝彝族苗族自治县则黑中学"</f>
        <v>单位名称：禄劝彝族苗族自治县则黑中学</v>
      </c>
      <c r="S3" s="44" t="s">
        <v>1</v>
      </c>
    </row>
    <row r="4" ht="21.75" customHeight="1" spans="1:19">
      <c r="A4" s="181" t="s">
        <v>53</v>
      </c>
      <c r="B4" s="182" t="s">
        <v>54</v>
      </c>
      <c r="C4" s="182" t="s">
        <v>55</v>
      </c>
      <c r="D4" s="183" t="s">
        <v>56</v>
      </c>
      <c r="E4" s="183"/>
      <c r="F4" s="183"/>
      <c r="G4" s="183"/>
      <c r="H4" s="183"/>
      <c r="I4" s="130"/>
      <c r="J4" s="183"/>
      <c r="K4" s="183"/>
      <c r="L4" s="183"/>
      <c r="M4" s="183"/>
      <c r="N4" s="189"/>
      <c r="O4" s="183" t="s">
        <v>45</v>
      </c>
      <c r="P4" s="183"/>
      <c r="Q4" s="183"/>
      <c r="R4" s="183"/>
      <c r="S4" s="189"/>
    </row>
    <row r="5" ht="27" customHeight="1" spans="1:19">
      <c r="A5" s="184"/>
      <c r="B5" s="185"/>
      <c r="C5" s="185"/>
      <c r="D5" s="185" t="s">
        <v>57</v>
      </c>
      <c r="E5" s="185" t="s">
        <v>58</v>
      </c>
      <c r="F5" s="185" t="s">
        <v>59</v>
      </c>
      <c r="G5" s="185" t="s">
        <v>60</v>
      </c>
      <c r="H5" s="185" t="s">
        <v>61</v>
      </c>
      <c r="I5" s="190" t="s">
        <v>62</v>
      </c>
      <c r="J5" s="191"/>
      <c r="K5" s="191"/>
      <c r="L5" s="191"/>
      <c r="M5" s="191"/>
      <c r="N5" s="192"/>
      <c r="O5" s="185" t="s">
        <v>57</v>
      </c>
      <c r="P5" s="185" t="s">
        <v>58</v>
      </c>
      <c r="Q5" s="185" t="s">
        <v>59</v>
      </c>
      <c r="R5" s="185" t="s">
        <v>60</v>
      </c>
      <c r="S5" s="185" t="s">
        <v>63</v>
      </c>
    </row>
    <row r="6" ht="30" customHeight="1" spans="1:19">
      <c r="A6" s="186"/>
      <c r="B6" s="100"/>
      <c r="C6" s="112"/>
      <c r="D6" s="112"/>
      <c r="E6" s="112"/>
      <c r="F6" s="112"/>
      <c r="G6" s="112"/>
      <c r="H6" s="112"/>
      <c r="I6" s="67" t="s">
        <v>57</v>
      </c>
      <c r="J6" s="192" t="s">
        <v>64</v>
      </c>
      <c r="K6" s="192" t="s">
        <v>65</v>
      </c>
      <c r="L6" s="192" t="s">
        <v>66</v>
      </c>
      <c r="M6" s="192" t="s">
        <v>67</v>
      </c>
      <c r="N6" s="192" t="s">
        <v>68</v>
      </c>
      <c r="O6" s="193"/>
      <c r="P6" s="193"/>
      <c r="Q6" s="193"/>
      <c r="R6" s="193"/>
      <c r="S6" s="112"/>
    </row>
    <row r="7" ht="15" customHeight="1" spans="1:19">
      <c r="A7" s="187">
        <v>1</v>
      </c>
      <c r="B7" s="187">
        <v>2</v>
      </c>
      <c r="C7" s="187">
        <v>3</v>
      </c>
      <c r="D7" s="187">
        <v>4</v>
      </c>
      <c r="E7" s="187">
        <v>5</v>
      </c>
      <c r="F7" s="187">
        <v>6</v>
      </c>
      <c r="G7" s="187">
        <v>7</v>
      </c>
      <c r="H7" s="187">
        <v>8</v>
      </c>
      <c r="I7" s="67">
        <v>9</v>
      </c>
      <c r="J7" s="187">
        <v>10</v>
      </c>
      <c r="K7" s="187">
        <v>11</v>
      </c>
      <c r="L7" s="187">
        <v>12</v>
      </c>
      <c r="M7" s="187">
        <v>13</v>
      </c>
      <c r="N7" s="187">
        <v>14</v>
      </c>
      <c r="O7" s="187">
        <v>15</v>
      </c>
      <c r="P7" s="187">
        <v>16</v>
      </c>
      <c r="Q7" s="187">
        <v>17</v>
      </c>
      <c r="R7" s="187">
        <v>18</v>
      </c>
      <c r="S7" s="187">
        <v>19</v>
      </c>
    </row>
    <row r="8" ht="18" customHeight="1" spans="1:19">
      <c r="A8" s="20" t="s">
        <v>69</v>
      </c>
      <c r="B8" s="20" t="s">
        <v>70</v>
      </c>
      <c r="C8" s="76">
        <v>5609303.18</v>
      </c>
      <c r="D8" s="76">
        <v>5516724.23</v>
      </c>
      <c r="E8" s="76">
        <v>4891915.64</v>
      </c>
      <c r="F8" s="76"/>
      <c r="G8" s="76"/>
      <c r="H8" s="76"/>
      <c r="I8" s="76">
        <v>624808.59</v>
      </c>
      <c r="J8" s="76">
        <v>193808.59</v>
      </c>
      <c r="K8" s="76"/>
      <c r="L8" s="76"/>
      <c r="M8" s="76"/>
      <c r="N8" s="76">
        <v>431000</v>
      </c>
      <c r="O8" s="76">
        <v>92578.95</v>
      </c>
      <c r="P8" s="76">
        <v>92578.95</v>
      </c>
      <c r="Q8" s="76"/>
      <c r="R8" s="76"/>
      <c r="S8" s="76"/>
    </row>
    <row r="9" ht="18" customHeight="1" spans="1:19">
      <c r="A9" s="47" t="s">
        <v>55</v>
      </c>
      <c r="B9" s="188"/>
      <c r="C9" s="76">
        <v>5609303.18</v>
      </c>
      <c r="D9" s="76">
        <v>5516724.23</v>
      </c>
      <c r="E9" s="76">
        <v>4891915.64</v>
      </c>
      <c r="F9" s="76"/>
      <c r="G9" s="76"/>
      <c r="H9" s="76"/>
      <c r="I9" s="76">
        <v>624808.59</v>
      </c>
      <c r="J9" s="76">
        <v>193808.59</v>
      </c>
      <c r="K9" s="76"/>
      <c r="L9" s="76"/>
      <c r="M9" s="76"/>
      <c r="N9" s="76">
        <v>431000</v>
      </c>
      <c r="O9" s="76">
        <v>92578.95</v>
      </c>
      <c r="P9" s="76">
        <v>92578.95</v>
      </c>
      <c r="Q9" s="76"/>
      <c r="R9" s="76"/>
      <c r="S9" s="76"/>
    </row>
  </sheetData>
  <mergeCells count="20">
    <mergeCell ref="A1:S1"/>
    <mergeCell ref="A2:S2"/>
    <mergeCell ref="A3:B3"/>
    <mergeCell ref="D4:N4"/>
    <mergeCell ref="O4:S4"/>
    <mergeCell ref="I5:N5"/>
    <mergeCell ref="A9:B9"/>
    <mergeCell ref="A4:A6"/>
    <mergeCell ref="B4:B6"/>
    <mergeCell ref="C4:C6"/>
    <mergeCell ref="D5:D6"/>
    <mergeCell ref="E5:E6"/>
    <mergeCell ref="F5:F6"/>
    <mergeCell ref="G5:G6"/>
    <mergeCell ref="H5:H6"/>
    <mergeCell ref="O5:O6"/>
    <mergeCell ref="P5:P6"/>
    <mergeCell ref="Q5:Q6"/>
    <mergeCell ref="R5:R6"/>
    <mergeCell ref="S5:S6"/>
  </mergeCells>
  <printOptions horizontalCentered="1"/>
  <pageMargins left="0.96" right="0.96" top="0.72" bottom="0.72" header="0" footer="0"/>
  <pageSetup paperSize="9" orientation="landscape"/>
  <headerFooter>
    <oddFooter>&amp;C第&amp;P页，共&amp;N页&amp;R&amp;N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O22"/>
  <sheetViews>
    <sheetView showGridLines="0" showZeros="0" tabSelected="1" topLeftCell="A7" workbookViewId="0">
      <selection activeCell="C19" sqref="C19"/>
    </sheetView>
  </sheetViews>
  <sheetFormatPr defaultColWidth="8.57272727272727" defaultRowHeight="12.75" customHeight="1"/>
  <cols>
    <col min="1" max="1" width="14.2818181818182" customWidth="1"/>
    <col min="2" max="2" width="37.5727272727273" customWidth="1"/>
    <col min="3" max="8" width="24.5727272727273" customWidth="1"/>
    <col min="9" max="9" width="26.7090909090909" customWidth="1"/>
    <col min="10" max="11" width="24.4181818181818" customWidth="1"/>
    <col min="12" max="15" width="24.5727272727273" customWidth="1"/>
  </cols>
  <sheetData>
    <row r="1" ht="17.25" customHeight="1" spans="1:1">
      <c r="A1" s="44" t="s">
        <v>71</v>
      </c>
    </row>
    <row r="2" ht="41.25" customHeight="1" spans="1:1">
      <c r="A2" s="39" t="str">
        <f>"2026"&amp;"年部门支出预算表"</f>
        <v>2026年部门支出预算表</v>
      </c>
    </row>
    <row r="3" ht="17.25" customHeight="1" spans="1:15">
      <c r="A3" s="42" t="str">
        <f>"单位名称："&amp;"禄劝彝族苗族自治县则黑中学"</f>
        <v>单位名称：禄劝彝族苗族自治县则黑中学</v>
      </c>
      <c r="O3" s="44" t="s">
        <v>1</v>
      </c>
    </row>
    <row r="4" ht="27" customHeight="1" spans="1:15">
      <c r="A4" s="167" t="s">
        <v>72</v>
      </c>
      <c r="B4" s="167" t="s">
        <v>73</v>
      </c>
      <c r="C4" s="167" t="s">
        <v>55</v>
      </c>
      <c r="D4" s="168" t="s">
        <v>58</v>
      </c>
      <c r="E4" s="169"/>
      <c r="F4" s="170"/>
      <c r="G4" s="171" t="s">
        <v>59</v>
      </c>
      <c r="H4" s="171" t="s">
        <v>60</v>
      </c>
      <c r="I4" s="171" t="s">
        <v>74</v>
      </c>
      <c r="J4" s="168" t="s">
        <v>62</v>
      </c>
      <c r="K4" s="169"/>
      <c r="L4" s="169"/>
      <c r="M4" s="169"/>
      <c r="N4" s="178"/>
      <c r="O4" s="179"/>
    </row>
    <row r="5" ht="42" customHeight="1" spans="1:15">
      <c r="A5" s="172"/>
      <c r="B5" s="172"/>
      <c r="C5" s="173"/>
      <c r="D5" s="174" t="s">
        <v>57</v>
      </c>
      <c r="E5" s="174" t="s">
        <v>75</v>
      </c>
      <c r="F5" s="174" t="s">
        <v>76</v>
      </c>
      <c r="G5" s="173"/>
      <c r="H5" s="173"/>
      <c r="I5" s="180"/>
      <c r="J5" s="174" t="s">
        <v>57</v>
      </c>
      <c r="K5" s="161" t="s">
        <v>77</v>
      </c>
      <c r="L5" s="161" t="s">
        <v>78</v>
      </c>
      <c r="M5" s="161" t="s">
        <v>79</v>
      </c>
      <c r="N5" s="161" t="s">
        <v>80</v>
      </c>
      <c r="O5" s="161" t="s">
        <v>81</v>
      </c>
    </row>
    <row r="6" ht="18" customHeight="1" spans="1:15">
      <c r="A6" s="50" t="s">
        <v>82</v>
      </c>
      <c r="B6" s="50" t="s">
        <v>83</v>
      </c>
      <c r="C6" s="50" t="s">
        <v>84</v>
      </c>
      <c r="D6" s="53" t="s">
        <v>85</v>
      </c>
      <c r="E6" s="53" t="s">
        <v>86</v>
      </c>
      <c r="F6" s="53" t="s">
        <v>87</v>
      </c>
      <c r="G6" s="53" t="s">
        <v>88</v>
      </c>
      <c r="H6" s="53" t="s">
        <v>89</v>
      </c>
      <c r="I6" s="53" t="s">
        <v>90</v>
      </c>
      <c r="J6" s="53" t="s">
        <v>91</v>
      </c>
      <c r="K6" s="53" t="s">
        <v>92</v>
      </c>
      <c r="L6" s="53" t="s">
        <v>93</v>
      </c>
      <c r="M6" s="53" t="s">
        <v>94</v>
      </c>
      <c r="N6" s="50" t="s">
        <v>95</v>
      </c>
      <c r="O6" s="53" t="s">
        <v>96</v>
      </c>
    </row>
    <row r="7" ht="21" customHeight="1" spans="1:15">
      <c r="A7" s="54" t="s">
        <v>97</v>
      </c>
      <c r="B7" s="54" t="s">
        <v>98</v>
      </c>
      <c r="C7" s="76">
        <v>4462540.54</v>
      </c>
      <c r="D7" s="76">
        <v>3837731.95</v>
      </c>
      <c r="E7" s="76">
        <v>3745153</v>
      </c>
      <c r="F7" s="76">
        <v>92578.95</v>
      </c>
      <c r="G7" s="76"/>
      <c r="H7" s="76"/>
      <c r="I7" s="76"/>
      <c r="J7" s="76">
        <v>624808.59</v>
      </c>
      <c r="K7" s="76">
        <v>193808.59</v>
      </c>
      <c r="L7" s="76"/>
      <c r="M7" s="76"/>
      <c r="N7" s="76"/>
      <c r="O7" s="76">
        <v>431000</v>
      </c>
    </row>
    <row r="8" ht="21" customHeight="1" spans="1:15">
      <c r="A8" s="175" t="s">
        <v>99</v>
      </c>
      <c r="B8" s="175" t="s">
        <v>100</v>
      </c>
      <c r="C8" s="76">
        <v>4462540.54</v>
      </c>
      <c r="D8" s="76">
        <v>3837731.95</v>
      </c>
      <c r="E8" s="76">
        <v>3745153</v>
      </c>
      <c r="F8" s="76">
        <v>92578.95</v>
      </c>
      <c r="G8" s="76"/>
      <c r="H8" s="76"/>
      <c r="I8" s="76"/>
      <c r="J8" s="76">
        <v>624808.59</v>
      </c>
      <c r="K8" s="76">
        <v>193808.59</v>
      </c>
      <c r="L8" s="76"/>
      <c r="M8" s="76"/>
      <c r="N8" s="76"/>
      <c r="O8" s="76">
        <v>431000</v>
      </c>
    </row>
    <row r="9" ht="21" customHeight="1" spans="1:15">
      <c r="A9" s="176" t="s">
        <v>101</v>
      </c>
      <c r="B9" s="176" t="s">
        <v>102</v>
      </c>
      <c r="C9" s="76">
        <v>4462540.54</v>
      </c>
      <c r="D9" s="76">
        <v>3837731.95</v>
      </c>
      <c r="E9" s="76">
        <v>3745153</v>
      </c>
      <c r="F9" s="76">
        <v>92578.95</v>
      </c>
      <c r="G9" s="76"/>
      <c r="H9" s="76"/>
      <c r="I9" s="76"/>
      <c r="J9" s="76">
        <v>624808.59</v>
      </c>
      <c r="K9" s="76">
        <v>193808.59</v>
      </c>
      <c r="L9" s="76"/>
      <c r="M9" s="76"/>
      <c r="N9" s="76"/>
      <c r="O9" s="76">
        <v>431000</v>
      </c>
    </row>
    <row r="10" ht="21" customHeight="1" spans="1:15">
      <c r="A10" s="54" t="s">
        <v>103</v>
      </c>
      <c r="B10" s="54" t="s">
        <v>104</v>
      </c>
      <c r="C10" s="76">
        <v>735708.47</v>
      </c>
      <c r="D10" s="76">
        <v>735708.47</v>
      </c>
      <c r="E10" s="76">
        <v>730392.47</v>
      </c>
      <c r="F10" s="76">
        <v>5316</v>
      </c>
      <c r="G10" s="76"/>
      <c r="H10" s="76"/>
      <c r="I10" s="76"/>
      <c r="J10" s="76"/>
      <c r="K10" s="76"/>
      <c r="L10" s="76"/>
      <c r="M10" s="76"/>
      <c r="N10" s="76"/>
      <c r="O10" s="76"/>
    </row>
    <row r="11" ht="21" customHeight="1" spans="1:15">
      <c r="A11" s="175" t="s">
        <v>105</v>
      </c>
      <c r="B11" s="175" t="s">
        <v>106</v>
      </c>
      <c r="C11" s="76">
        <v>730392.47</v>
      </c>
      <c r="D11" s="76">
        <v>730392.47</v>
      </c>
      <c r="E11" s="76">
        <v>730392.47</v>
      </c>
      <c r="F11" s="76"/>
      <c r="G11" s="76"/>
      <c r="H11" s="76"/>
      <c r="I11" s="76"/>
      <c r="J11" s="76"/>
      <c r="K11" s="76"/>
      <c r="L11" s="76"/>
      <c r="M11" s="76"/>
      <c r="N11" s="76"/>
      <c r="O11" s="76"/>
    </row>
    <row r="12" ht="21" customHeight="1" spans="1:15">
      <c r="A12" s="176" t="s">
        <v>107</v>
      </c>
      <c r="B12" s="176" t="s">
        <v>108</v>
      </c>
      <c r="C12" s="76">
        <v>530392.47</v>
      </c>
      <c r="D12" s="76">
        <v>530392.47</v>
      </c>
      <c r="E12" s="76">
        <v>530392.47</v>
      </c>
      <c r="F12" s="76"/>
      <c r="G12" s="76"/>
      <c r="H12" s="76"/>
      <c r="I12" s="76"/>
      <c r="J12" s="76"/>
      <c r="K12" s="76"/>
      <c r="L12" s="76"/>
      <c r="M12" s="76"/>
      <c r="N12" s="76"/>
      <c r="O12" s="76"/>
    </row>
    <row r="13" ht="21" customHeight="1" spans="1:15">
      <c r="A13" s="176" t="s">
        <v>109</v>
      </c>
      <c r="B13" s="176" t="s">
        <v>110</v>
      </c>
      <c r="C13" s="76">
        <v>200000</v>
      </c>
      <c r="D13" s="76">
        <v>200000</v>
      </c>
      <c r="E13" s="76">
        <v>200000</v>
      </c>
      <c r="F13" s="76"/>
      <c r="G13" s="76"/>
      <c r="H13" s="76"/>
      <c r="I13" s="76"/>
      <c r="J13" s="76"/>
      <c r="K13" s="76"/>
      <c r="L13" s="76"/>
      <c r="M13" s="76"/>
      <c r="N13" s="76"/>
      <c r="O13" s="76"/>
    </row>
    <row r="14" ht="21" customHeight="1" spans="1:15">
      <c r="A14" s="175" t="s">
        <v>111</v>
      </c>
      <c r="B14" s="175" t="s">
        <v>112</v>
      </c>
      <c r="C14" s="76">
        <v>5316</v>
      </c>
      <c r="D14" s="76">
        <v>5316</v>
      </c>
      <c r="E14" s="76"/>
      <c r="F14" s="76">
        <v>5316</v>
      </c>
      <c r="G14" s="76"/>
      <c r="H14" s="76"/>
      <c r="I14" s="76"/>
      <c r="J14" s="76"/>
      <c r="K14" s="76"/>
      <c r="L14" s="76"/>
      <c r="M14" s="76"/>
      <c r="N14" s="76"/>
      <c r="O14" s="76"/>
    </row>
    <row r="15" ht="21" customHeight="1" spans="1:15">
      <c r="A15" s="176" t="s">
        <v>113</v>
      </c>
      <c r="B15" s="176" t="s">
        <v>114</v>
      </c>
      <c r="C15" s="76">
        <v>5316</v>
      </c>
      <c r="D15" s="76">
        <v>5316</v>
      </c>
      <c r="E15" s="76"/>
      <c r="F15" s="76">
        <v>5316</v>
      </c>
      <c r="G15" s="76"/>
      <c r="H15" s="76"/>
      <c r="I15" s="76"/>
      <c r="J15" s="76"/>
      <c r="K15" s="76"/>
      <c r="L15" s="76"/>
      <c r="M15" s="76"/>
      <c r="N15" s="76"/>
      <c r="O15" s="76"/>
    </row>
    <row r="16" ht="21" customHeight="1" spans="1:15">
      <c r="A16" s="54" t="s">
        <v>115</v>
      </c>
      <c r="B16" s="54" t="s">
        <v>116</v>
      </c>
      <c r="C16" s="76">
        <v>13259.81</v>
      </c>
      <c r="D16" s="76">
        <v>13259.81</v>
      </c>
      <c r="E16" s="76">
        <v>13259.81</v>
      </c>
      <c r="F16" s="76"/>
      <c r="G16" s="76"/>
      <c r="H16" s="76"/>
      <c r="I16" s="76"/>
      <c r="J16" s="76"/>
      <c r="K16" s="76"/>
      <c r="L16" s="76"/>
      <c r="M16" s="76"/>
      <c r="N16" s="76"/>
      <c r="O16" s="76"/>
    </row>
    <row r="17" ht="21" customHeight="1" spans="1:15">
      <c r="A17" s="175" t="s">
        <v>117</v>
      </c>
      <c r="B17" s="175" t="s">
        <v>118</v>
      </c>
      <c r="C17" s="76">
        <v>13259.81</v>
      </c>
      <c r="D17" s="76">
        <v>13259.81</v>
      </c>
      <c r="E17" s="76">
        <v>13259.81</v>
      </c>
      <c r="F17" s="76"/>
      <c r="G17" s="76"/>
      <c r="H17" s="76"/>
      <c r="I17" s="76"/>
      <c r="J17" s="76"/>
      <c r="K17" s="76"/>
      <c r="L17" s="76"/>
      <c r="M17" s="76"/>
      <c r="N17" s="76"/>
      <c r="O17" s="76"/>
    </row>
    <row r="18" ht="21" customHeight="1" spans="1:15">
      <c r="A18" s="176" t="s">
        <v>119</v>
      </c>
      <c r="B18" s="176" t="s">
        <v>120</v>
      </c>
      <c r="C18" s="76">
        <v>13259.81</v>
      </c>
      <c r="D18" s="76">
        <v>13259.81</v>
      </c>
      <c r="E18" s="76">
        <v>13259.81</v>
      </c>
      <c r="F18" s="76"/>
      <c r="G18" s="76"/>
      <c r="H18" s="76"/>
      <c r="I18" s="76"/>
      <c r="J18" s="76"/>
      <c r="K18" s="76"/>
      <c r="L18" s="76"/>
      <c r="M18" s="76"/>
      <c r="N18" s="76"/>
      <c r="O18" s="76"/>
    </row>
    <row r="19" ht="21" customHeight="1" spans="1:15">
      <c r="A19" s="54" t="s">
        <v>121</v>
      </c>
      <c r="B19" s="54" t="s">
        <v>122</v>
      </c>
      <c r="C19" s="76">
        <v>397794.36</v>
      </c>
      <c r="D19" s="76">
        <v>397794.36</v>
      </c>
      <c r="E19" s="76">
        <v>397794.36</v>
      </c>
      <c r="F19" s="76"/>
      <c r="G19" s="76"/>
      <c r="H19" s="76"/>
      <c r="I19" s="76"/>
      <c r="J19" s="76"/>
      <c r="K19" s="76"/>
      <c r="L19" s="76"/>
      <c r="M19" s="76"/>
      <c r="N19" s="76"/>
      <c r="O19" s="76"/>
    </row>
    <row r="20" ht="21" customHeight="1" spans="1:15">
      <c r="A20" s="175" t="s">
        <v>123</v>
      </c>
      <c r="B20" s="175" t="s">
        <v>124</v>
      </c>
      <c r="C20" s="76">
        <v>397794.36</v>
      </c>
      <c r="D20" s="76">
        <v>397794.36</v>
      </c>
      <c r="E20" s="76">
        <v>397794.36</v>
      </c>
      <c r="F20" s="76"/>
      <c r="G20" s="76"/>
      <c r="H20" s="76"/>
      <c r="I20" s="76"/>
      <c r="J20" s="76"/>
      <c r="K20" s="76"/>
      <c r="L20" s="76"/>
      <c r="M20" s="76"/>
      <c r="N20" s="76"/>
      <c r="O20" s="76"/>
    </row>
    <row r="21" ht="21" customHeight="1" spans="1:15">
      <c r="A21" s="176" t="s">
        <v>125</v>
      </c>
      <c r="B21" s="176" t="s">
        <v>126</v>
      </c>
      <c r="C21" s="76">
        <v>397794.36</v>
      </c>
      <c r="D21" s="76">
        <v>397794.36</v>
      </c>
      <c r="E21" s="76">
        <v>397794.36</v>
      </c>
      <c r="F21" s="76"/>
      <c r="G21" s="76"/>
      <c r="H21" s="76"/>
      <c r="I21" s="76"/>
      <c r="J21" s="76"/>
      <c r="K21" s="76"/>
      <c r="L21" s="76"/>
      <c r="M21" s="76"/>
      <c r="N21" s="76"/>
      <c r="O21" s="76"/>
    </row>
    <row r="22" ht="21" customHeight="1" spans="1:15">
      <c r="A22" s="177" t="s">
        <v>55</v>
      </c>
      <c r="B22" s="33"/>
      <c r="C22" s="76">
        <v>5609303.18</v>
      </c>
      <c r="D22" s="76">
        <v>4984494.59</v>
      </c>
      <c r="E22" s="76">
        <v>4886599.64</v>
      </c>
      <c r="F22" s="76">
        <v>97894.95</v>
      </c>
      <c r="G22" s="76"/>
      <c r="H22" s="76"/>
      <c r="I22" s="76"/>
      <c r="J22" s="76">
        <v>624808.59</v>
      </c>
      <c r="K22" s="76">
        <v>193808.59</v>
      </c>
      <c r="L22" s="76"/>
      <c r="M22" s="76"/>
      <c r="N22" s="76"/>
      <c r="O22" s="76">
        <v>431000</v>
      </c>
    </row>
  </sheetData>
  <mergeCells count="12">
    <mergeCell ref="A1:O1"/>
    <mergeCell ref="A2:O2"/>
    <mergeCell ref="A3:B3"/>
    <mergeCell ref="D4:F4"/>
    <mergeCell ref="J4:O4"/>
    <mergeCell ref="A22:B22"/>
    <mergeCell ref="A4:A5"/>
    <mergeCell ref="B4:B5"/>
    <mergeCell ref="C4:C5"/>
    <mergeCell ref="G4:G5"/>
    <mergeCell ref="H4:H5"/>
    <mergeCell ref="I4:I5"/>
  </mergeCells>
  <printOptions horizontalCentered="1"/>
  <pageMargins left="0.96" right="0.96" top="0.72" bottom="0.72" header="0" footer="0"/>
  <pageSetup paperSize="9" orientation="landscape"/>
  <headerFooter>
    <oddFooter>&amp;C第&amp;P页，共&amp;N页&amp;R&amp;N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D34"/>
  <sheetViews>
    <sheetView showGridLines="0" showZeros="0" topLeftCell="B13" workbookViewId="0">
      <selection activeCell="D34" sqref="D34"/>
    </sheetView>
  </sheetViews>
  <sheetFormatPr defaultColWidth="8.57272727272727" defaultRowHeight="12.75" customHeight="1" outlineLevelCol="3"/>
  <cols>
    <col min="1" max="4" width="35.5727272727273" customWidth="1"/>
  </cols>
  <sheetData>
    <row r="1" ht="15" customHeight="1" spans="1:4">
      <c r="A1" s="40"/>
      <c r="B1" s="44"/>
      <c r="C1" s="44"/>
      <c r="D1" s="44" t="s">
        <v>127</v>
      </c>
    </row>
    <row r="2" ht="41.25" customHeight="1" spans="1:1">
      <c r="A2" s="39" t="str">
        <f>"2026"&amp;"年部门财政拨款收支预算总表"</f>
        <v>2026年部门财政拨款收支预算总表</v>
      </c>
    </row>
    <row r="3" ht="17.25" customHeight="1" spans="1:4">
      <c r="A3" s="42" t="str">
        <f>"单位名称："&amp;"禄劝彝族苗族自治县则黑中学"</f>
        <v>单位名称：禄劝彝族苗族自治县则黑中学</v>
      </c>
      <c r="B3" s="160"/>
      <c r="D3" s="44" t="s">
        <v>1</v>
      </c>
    </row>
    <row r="4" ht="17.25" customHeight="1" spans="1:4">
      <c r="A4" s="161" t="s">
        <v>2</v>
      </c>
      <c r="B4" s="162"/>
      <c r="C4" s="161" t="s">
        <v>3</v>
      </c>
      <c r="D4" s="162"/>
    </row>
    <row r="5" ht="18.75" customHeight="1" spans="1:4">
      <c r="A5" s="161" t="s">
        <v>4</v>
      </c>
      <c r="B5" s="161" t="s">
        <v>5</v>
      </c>
      <c r="C5" s="161" t="s">
        <v>6</v>
      </c>
      <c r="D5" s="161" t="s">
        <v>5</v>
      </c>
    </row>
    <row r="6" ht="16.5" customHeight="1" spans="1:4">
      <c r="A6" s="163" t="s">
        <v>128</v>
      </c>
      <c r="B6" s="76">
        <v>4891915.64</v>
      </c>
      <c r="C6" s="163" t="s">
        <v>129</v>
      </c>
      <c r="D6" s="76">
        <v>4984494.59</v>
      </c>
    </row>
    <row r="7" ht="16.5" customHeight="1" spans="1:4">
      <c r="A7" s="163" t="s">
        <v>130</v>
      </c>
      <c r="B7" s="76">
        <v>4891915.64</v>
      </c>
      <c r="C7" s="163" t="s">
        <v>131</v>
      </c>
      <c r="D7" s="76"/>
    </row>
    <row r="8" ht="16.5" customHeight="1" spans="1:4">
      <c r="A8" s="163" t="s">
        <v>132</v>
      </c>
      <c r="B8" s="76"/>
      <c r="C8" s="163" t="s">
        <v>133</v>
      </c>
      <c r="D8" s="76"/>
    </row>
    <row r="9" ht="16.5" customHeight="1" spans="1:4">
      <c r="A9" s="163" t="s">
        <v>134</v>
      </c>
      <c r="B9" s="76"/>
      <c r="C9" s="163" t="s">
        <v>135</v>
      </c>
      <c r="D9" s="76"/>
    </row>
    <row r="10" ht="16.5" customHeight="1" spans="1:4">
      <c r="A10" s="163" t="s">
        <v>136</v>
      </c>
      <c r="B10" s="76">
        <v>92578.95</v>
      </c>
      <c r="C10" s="163" t="s">
        <v>137</v>
      </c>
      <c r="D10" s="76"/>
    </row>
    <row r="11" ht="16.5" customHeight="1" spans="1:4">
      <c r="A11" s="163" t="s">
        <v>130</v>
      </c>
      <c r="B11" s="76">
        <v>92578.95</v>
      </c>
      <c r="C11" s="163" t="s">
        <v>138</v>
      </c>
      <c r="D11" s="76">
        <v>3837731.95</v>
      </c>
    </row>
    <row r="12" ht="16.5" customHeight="1" spans="1:4">
      <c r="A12" s="144" t="s">
        <v>132</v>
      </c>
      <c r="B12" s="76"/>
      <c r="C12" s="66" t="s">
        <v>139</v>
      </c>
      <c r="D12" s="76"/>
    </row>
    <row r="13" ht="16.5" customHeight="1" spans="1:4">
      <c r="A13" s="144" t="s">
        <v>134</v>
      </c>
      <c r="B13" s="76"/>
      <c r="C13" s="66" t="s">
        <v>140</v>
      </c>
      <c r="D13" s="76"/>
    </row>
    <row r="14" ht="16.5" customHeight="1" spans="1:4">
      <c r="A14" s="164"/>
      <c r="B14" s="76"/>
      <c r="C14" s="66" t="s">
        <v>141</v>
      </c>
      <c r="D14" s="76">
        <v>735708.47</v>
      </c>
    </row>
    <row r="15" ht="16.5" customHeight="1" spans="1:4">
      <c r="A15" s="164"/>
      <c r="B15" s="76"/>
      <c r="C15" s="66" t="s">
        <v>142</v>
      </c>
      <c r="D15" s="76">
        <v>13259.81</v>
      </c>
    </row>
    <row r="16" ht="16.5" customHeight="1" spans="1:4">
      <c r="A16" s="164"/>
      <c r="B16" s="76"/>
      <c r="C16" s="66" t="s">
        <v>143</v>
      </c>
      <c r="D16" s="76"/>
    </row>
    <row r="17" ht="16.5" customHeight="1" spans="1:4">
      <c r="A17" s="164"/>
      <c r="B17" s="76"/>
      <c r="C17" s="66" t="s">
        <v>144</v>
      </c>
      <c r="D17" s="76"/>
    </row>
    <row r="18" ht="16.5" customHeight="1" spans="1:4">
      <c r="A18" s="164"/>
      <c r="B18" s="76"/>
      <c r="C18" s="66" t="s">
        <v>145</v>
      </c>
      <c r="D18" s="76"/>
    </row>
    <row r="19" ht="16.5" customHeight="1" spans="1:4">
      <c r="A19" s="164"/>
      <c r="B19" s="76"/>
      <c r="C19" s="66" t="s">
        <v>146</v>
      </c>
      <c r="D19" s="76"/>
    </row>
    <row r="20" ht="16.5" customHeight="1" spans="1:4">
      <c r="A20" s="164"/>
      <c r="B20" s="76"/>
      <c r="C20" s="66" t="s">
        <v>147</v>
      </c>
      <c r="D20" s="76"/>
    </row>
    <row r="21" ht="16.5" customHeight="1" spans="1:4">
      <c r="A21" s="164"/>
      <c r="B21" s="76"/>
      <c r="C21" s="66" t="s">
        <v>148</v>
      </c>
      <c r="D21" s="76"/>
    </row>
    <row r="22" ht="16.5" customHeight="1" spans="1:4">
      <c r="A22" s="164"/>
      <c r="B22" s="76"/>
      <c r="C22" s="66" t="s">
        <v>149</v>
      </c>
      <c r="D22" s="76"/>
    </row>
    <row r="23" ht="16.5" customHeight="1" spans="1:4">
      <c r="A23" s="164"/>
      <c r="B23" s="76"/>
      <c r="C23" s="66" t="s">
        <v>150</v>
      </c>
      <c r="D23" s="76"/>
    </row>
    <row r="24" ht="16.5" customHeight="1" spans="1:4">
      <c r="A24" s="164"/>
      <c r="B24" s="76"/>
      <c r="C24" s="66" t="s">
        <v>151</v>
      </c>
      <c r="D24" s="76"/>
    </row>
    <row r="25" ht="16.5" customHeight="1" spans="1:4">
      <c r="A25" s="164"/>
      <c r="B25" s="76"/>
      <c r="C25" s="66" t="s">
        <v>152</v>
      </c>
      <c r="D25" s="76">
        <v>397794.36</v>
      </c>
    </row>
    <row r="26" ht="16.5" customHeight="1" spans="1:4">
      <c r="A26" s="164"/>
      <c r="B26" s="76"/>
      <c r="C26" s="66" t="s">
        <v>153</v>
      </c>
      <c r="D26" s="76"/>
    </row>
    <row r="27" ht="16.5" customHeight="1" spans="1:4">
      <c r="A27" s="164"/>
      <c r="B27" s="76"/>
      <c r="C27" s="66" t="s">
        <v>154</v>
      </c>
      <c r="D27" s="76"/>
    </row>
    <row r="28" ht="16.5" customHeight="1" spans="1:4">
      <c r="A28" s="164"/>
      <c r="B28" s="76"/>
      <c r="C28" s="66" t="s">
        <v>155</v>
      </c>
      <c r="D28" s="76"/>
    </row>
    <row r="29" ht="16.5" customHeight="1" spans="1:4">
      <c r="A29" s="164"/>
      <c r="B29" s="76"/>
      <c r="C29" s="66" t="s">
        <v>156</v>
      </c>
      <c r="D29" s="76"/>
    </row>
    <row r="30" ht="16.5" customHeight="1" spans="1:4">
      <c r="A30" s="164"/>
      <c r="B30" s="76"/>
      <c r="C30" s="66" t="s">
        <v>157</v>
      </c>
      <c r="D30" s="76"/>
    </row>
    <row r="31" ht="16.5" customHeight="1" spans="1:4">
      <c r="A31" s="164"/>
      <c r="B31" s="76"/>
      <c r="C31" s="144" t="s">
        <v>158</v>
      </c>
      <c r="D31" s="76"/>
    </row>
    <row r="32" ht="16.5" customHeight="1" spans="1:4">
      <c r="A32" s="164"/>
      <c r="B32" s="76"/>
      <c r="C32" s="144" t="s">
        <v>159</v>
      </c>
      <c r="D32" s="76"/>
    </row>
    <row r="33" ht="16.5" customHeight="1" spans="1:4">
      <c r="A33" s="164"/>
      <c r="B33" s="76"/>
      <c r="C33" s="28" t="s">
        <v>160</v>
      </c>
      <c r="D33" s="76"/>
    </row>
    <row r="34" ht="15" customHeight="1" spans="1:4">
      <c r="A34" s="165" t="s">
        <v>50</v>
      </c>
      <c r="B34" s="166">
        <v>4984494.59</v>
      </c>
      <c r="C34" s="165" t="s">
        <v>51</v>
      </c>
      <c r="D34" s="166">
        <v>4984494.59</v>
      </c>
    </row>
  </sheetData>
  <mergeCells count="4">
    <mergeCell ref="A2:D2"/>
    <mergeCell ref="A3:B3"/>
    <mergeCell ref="A4:B4"/>
    <mergeCell ref="C4:D4"/>
  </mergeCells>
  <printOptions horizontalCentered="1"/>
  <pageMargins left="0.96" right="0.96" top="0.72" bottom="0.72" header="0" footer="0"/>
  <pageSetup paperSize="9" orientation="landscape"/>
  <headerFooter>
    <oddFooter>&amp;C第&amp;P页，共&amp;N页&amp;R&amp;N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G22"/>
  <sheetViews>
    <sheetView showZeros="0" workbookViewId="0">
      <selection activeCell="A1" sqref="A1"/>
    </sheetView>
  </sheetViews>
  <sheetFormatPr defaultColWidth="9.13636363636364" defaultRowHeight="14.25" customHeight="1" outlineLevelCol="6"/>
  <cols>
    <col min="1" max="1" width="20.1363636363636" customWidth="1"/>
    <col min="2" max="2" width="44" customWidth="1"/>
    <col min="3" max="7" width="24.1363636363636" customWidth="1"/>
  </cols>
  <sheetData>
    <row r="1" customHeight="1" spans="4:7">
      <c r="D1" s="134"/>
      <c r="F1" s="68"/>
      <c r="G1" s="139" t="s">
        <v>161</v>
      </c>
    </row>
    <row r="2" ht="41.25" customHeight="1" spans="1:7">
      <c r="A2" s="123" t="str">
        <f>"2026"&amp;"年一般公共预算支出预算表（按功能科目分类）"</f>
        <v>2026年一般公共预算支出预算表（按功能科目分类）</v>
      </c>
      <c r="B2" s="123"/>
      <c r="C2" s="123"/>
      <c r="D2" s="123"/>
      <c r="E2" s="123"/>
      <c r="F2" s="123"/>
      <c r="G2" s="123"/>
    </row>
    <row r="3" ht="18" customHeight="1" spans="1:7">
      <c r="A3" s="4" t="str">
        <f>"单位名称："&amp;"禄劝彝族苗族自治县则黑中学"</f>
        <v>单位名称：禄劝彝族苗族自治县则黑中学</v>
      </c>
      <c r="F3" s="120"/>
      <c r="G3" s="139" t="s">
        <v>1</v>
      </c>
    </row>
    <row r="4" ht="20.25" customHeight="1" spans="1:7">
      <c r="A4" s="155" t="s">
        <v>162</v>
      </c>
      <c r="B4" s="156"/>
      <c r="C4" s="124" t="s">
        <v>55</v>
      </c>
      <c r="D4" s="147" t="s">
        <v>75</v>
      </c>
      <c r="E4" s="11"/>
      <c r="F4" s="12"/>
      <c r="G4" s="136" t="s">
        <v>76</v>
      </c>
    </row>
    <row r="5" ht="20.25" customHeight="1" spans="1:7">
      <c r="A5" s="157" t="s">
        <v>72</v>
      </c>
      <c r="B5" s="157" t="s">
        <v>73</v>
      </c>
      <c r="C5" s="18"/>
      <c r="D5" s="129" t="s">
        <v>57</v>
      </c>
      <c r="E5" s="129" t="s">
        <v>163</v>
      </c>
      <c r="F5" s="129" t="s">
        <v>164</v>
      </c>
      <c r="G5" s="138"/>
    </row>
    <row r="6" ht="15" customHeight="1" spans="1:7">
      <c r="A6" s="57" t="s">
        <v>82</v>
      </c>
      <c r="B6" s="57" t="s">
        <v>83</v>
      </c>
      <c r="C6" s="57" t="s">
        <v>84</v>
      </c>
      <c r="D6" s="57" t="s">
        <v>85</v>
      </c>
      <c r="E6" s="57" t="s">
        <v>86</v>
      </c>
      <c r="F6" s="57" t="s">
        <v>87</v>
      </c>
      <c r="G6" s="57" t="s">
        <v>88</v>
      </c>
    </row>
    <row r="7" ht="18" customHeight="1" spans="1:7">
      <c r="A7" s="28" t="s">
        <v>97</v>
      </c>
      <c r="B7" s="28" t="s">
        <v>98</v>
      </c>
      <c r="C7" s="76">
        <v>3837731.95</v>
      </c>
      <c r="D7" s="76">
        <v>3745153</v>
      </c>
      <c r="E7" s="76">
        <v>3730153</v>
      </c>
      <c r="F7" s="76">
        <v>15000</v>
      </c>
      <c r="G7" s="76">
        <v>92578.95</v>
      </c>
    </row>
    <row r="8" ht="18" customHeight="1" spans="1:7">
      <c r="A8" s="133" t="s">
        <v>99</v>
      </c>
      <c r="B8" s="133" t="s">
        <v>100</v>
      </c>
      <c r="C8" s="76">
        <v>3837731.95</v>
      </c>
      <c r="D8" s="76">
        <v>3745153</v>
      </c>
      <c r="E8" s="76">
        <v>3730153</v>
      </c>
      <c r="F8" s="76">
        <v>15000</v>
      </c>
      <c r="G8" s="76">
        <v>92578.95</v>
      </c>
    </row>
    <row r="9" ht="18" customHeight="1" spans="1:7">
      <c r="A9" s="158" t="s">
        <v>101</v>
      </c>
      <c r="B9" s="158" t="s">
        <v>102</v>
      </c>
      <c r="C9" s="76">
        <v>3837731.95</v>
      </c>
      <c r="D9" s="76">
        <v>3745153</v>
      </c>
      <c r="E9" s="76">
        <v>3730153</v>
      </c>
      <c r="F9" s="76">
        <v>15000</v>
      </c>
      <c r="G9" s="76">
        <v>92578.95</v>
      </c>
    </row>
    <row r="10" ht="18" customHeight="1" spans="1:7">
      <c r="A10" s="28" t="s">
        <v>103</v>
      </c>
      <c r="B10" s="28" t="s">
        <v>104</v>
      </c>
      <c r="C10" s="76">
        <v>735708.47</v>
      </c>
      <c r="D10" s="76">
        <v>730392.47</v>
      </c>
      <c r="E10" s="76">
        <v>730392.47</v>
      </c>
      <c r="F10" s="76"/>
      <c r="G10" s="76">
        <v>5316</v>
      </c>
    </row>
    <row r="11" ht="18" customHeight="1" spans="1:7">
      <c r="A11" s="133" t="s">
        <v>105</v>
      </c>
      <c r="B11" s="133" t="s">
        <v>106</v>
      </c>
      <c r="C11" s="76">
        <v>730392.47</v>
      </c>
      <c r="D11" s="76">
        <v>730392.47</v>
      </c>
      <c r="E11" s="76">
        <v>730392.47</v>
      </c>
      <c r="F11" s="76"/>
      <c r="G11" s="76"/>
    </row>
    <row r="12" ht="18" customHeight="1" spans="1:7">
      <c r="A12" s="158" t="s">
        <v>107</v>
      </c>
      <c r="B12" s="158" t="s">
        <v>108</v>
      </c>
      <c r="C12" s="76">
        <v>530392.47</v>
      </c>
      <c r="D12" s="76">
        <v>530392.47</v>
      </c>
      <c r="E12" s="76">
        <v>530392.47</v>
      </c>
      <c r="F12" s="76"/>
      <c r="G12" s="76"/>
    </row>
    <row r="13" ht="18" customHeight="1" spans="1:7">
      <c r="A13" s="158" t="s">
        <v>109</v>
      </c>
      <c r="B13" s="158" t="s">
        <v>110</v>
      </c>
      <c r="C13" s="76">
        <v>200000</v>
      </c>
      <c r="D13" s="76">
        <v>200000</v>
      </c>
      <c r="E13" s="76">
        <v>200000</v>
      </c>
      <c r="F13" s="76"/>
      <c r="G13" s="76"/>
    </row>
    <row r="14" ht="18" customHeight="1" spans="1:7">
      <c r="A14" s="133" t="s">
        <v>111</v>
      </c>
      <c r="B14" s="133" t="s">
        <v>112</v>
      </c>
      <c r="C14" s="76">
        <v>5316</v>
      </c>
      <c r="D14" s="76"/>
      <c r="E14" s="76"/>
      <c r="F14" s="76"/>
      <c r="G14" s="76">
        <v>5316</v>
      </c>
    </row>
    <row r="15" ht="18" customHeight="1" spans="1:7">
      <c r="A15" s="158" t="s">
        <v>113</v>
      </c>
      <c r="B15" s="158" t="s">
        <v>114</v>
      </c>
      <c r="C15" s="76">
        <v>5316</v>
      </c>
      <c r="D15" s="76"/>
      <c r="E15" s="76"/>
      <c r="F15" s="76"/>
      <c r="G15" s="76">
        <v>5316</v>
      </c>
    </row>
    <row r="16" ht="18" customHeight="1" spans="1:7">
      <c r="A16" s="28" t="s">
        <v>115</v>
      </c>
      <c r="B16" s="28" t="s">
        <v>116</v>
      </c>
      <c r="C16" s="76">
        <v>13259.81</v>
      </c>
      <c r="D16" s="76">
        <v>13259.81</v>
      </c>
      <c r="E16" s="76">
        <v>13259.81</v>
      </c>
      <c r="F16" s="76"/>
      <c r="G16" s="76"/>
    </row>
    <row r="17" ht="18" customHeight="1" spans="1:7">
      <c r="A17" s="133" t="s">
        <v>117</v>
      </c>
      <c r="B17" s="133" t="s">
        <v>118</v>
      </c>
      <c r="C17" s="76">
        <v>13259.81</v>
      </c>
      <c r="D17" s="76">
        <v>13259.81</v>
      </c>
      <c r="E17" s="76">
        <v>13259.81</v>
      </c>
      <c r="F17" s="76"/>
      <c r="G17" s="76"/>
    </row>
    <row r="18" ht="18" customHeight="1" spans="1:7">
      <c r="A18" s="158" t="s">
        <v>119</v>
      </c>
      <c r="B18" s="158" t="s">
        <v>120</v>
      </c>
      <c r="C18" s="76">
        <v>13259.81</v>
      </c>
      <c r="D18" s="76">
        <v>13259.81</v>
      </c>
      <c r="E18" s="76">
        <v>13259.81</v>
      </c>
      <c r="F18" s="76"/>
      <c r="G18" s="76"/>
    </row>
    <row r="19" ht="18" customHeight="1" spans="1:7">
      <c r="A19" s="28" t="s">
        <v>121</v>
      </c>
      <c r="B19" s="28" t="s">
        <v>122</v>
      </c>
      <c r="C19" s="76">
        <v>397794.36</v>
      </c>
      <c r="D19" s="76">
        <v>397794.36</v>
      </c>
      <c r="E19" s="76">
        <v>397794.36</v>
      </c>
      <c r="F19" s="76"/>
      <c r="G19" s="76"/>
    </row>
    <row r="20" ht="18" customHeight="1" spans="1:7">
      <c r="A20" s="133" t="s">
        <v>123</v>
      </c>
      <c r="B20" s="133" t="s">
        <v>124</v>
      </c>
      <c r="C20" s="76">
        <v>397794.36</v>
      </c>
      <c r="D20" s="76">
        <v>397794.36</v>
      </c>
      <c r="E20" s="76">
        <v>397794.36</v>
      </c>
      <c r="F20" s="76"/>
      <c r="G20" s="76"/>
    </row>
    <row r="21" ht="18" customHeight="1" spans="1:7">
      <c r="A21" s="158" t="s">
        <v>125</v>
      </c>
      <c r="B21" s="158" t="s">
        <v>126</v>
      </c>
      <c r="C21" s="76">
        <v>397794.36</v>
      </c>
      <c r="D21" s="76">
        <v>397794.36</v>
      </c>
      <c r="E21" s="76">
        <v>397794.36</v>
      </c>
      <c r="F21" s="76"/>
      <c r="G21" s="76"/>
    </row>
    <row r="22" ht="18" customHeight="1" spans="1:7">
      <c r="A22" s="75" t="s">
        <v>165</v>
      </c>
      <c r="B22" s="159" t="s">
        <v>165</v>
      </c>
      <c r="C22" s="76">
        <v>4984494.59</v>
      </c>
      <c r="D22" s="76">
        <v>4886599.64</v>
      </c>
      <c r="E22" s="76">
        <v>4871599.64</v>
      </c>
      <c r="F22" s="76">
        <v>15000</v>
      </c>
      <c r="G22" s="76">
        <v>97894.95</v>
      </c>
    </row>
  </sheetData>
  <mergeCells count="6">
    <mergeCell ref="A2:G2"/>
    <mergeCell ref="A4:B4"/>
    <mergeCell ref="D4:F4"/>
    <mergeCell ref="A22:B22"/>
    <mergeCell ref="C4:C5"/>
    <mergeCell ref="G4:G5"/>
  </mergeCells>
  <printOptions horizontalCentered="1"/>
  <pageMargins left="0.37" right="0.37" top="0.56" bottom="0.56" header="0.48" footer="0.48"/>
  <pageSetup paperSize="9" fitToHeight="10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F7"/>
  <sheetViews>
    <sheetView showZeros="0" topLeftCell="B1" workbookViewId="0">
      <selection activeCell="A1" sqref="A1"/>
    </sheetView>
  </sheetViews>
  <sheetFormatPr defaultColWidth="10.4181818181818" defaultRowHeight="14.25" customHeight="1" outlineLevelRow="6" outlineLevelCol="5"/>
  <cols>
    <col min="1" max="6" width="28.1363636363636" customWidth="1"/>
  </cols>
  <sheetData>
    <row r="1" customHeight="1" spans="1:6">
      <c r="A1" s="41"/>
      <c r="B1" s="41"/>
      <c r="C1" s="41"/>
      <c r="D1" s="41"/>
      <c r="E1" s="40"/>
      <c r="F1" s="151" t="s">
        <v>166</v>
      </c>
    </row>
    <row r="2" ht="41.25" customHeight="1" spans="1:6">
      <c r="A2" s="152" t="str">
        <f>"2026"&amp;"年一般公共预算“三公”经费支出预算表"</f>
        <v>2026年一般公共预算“三公”经费支出预算表</v>
      </c>
      <c r="B2" s="41"/>
      <c r="C2" s="41"/>
      <c r="D2" s="41"/>
      <c r="E2" s="40"/>
      <c r="F2" s="41"/>
    </row>
    <row r="3" customHeight="1" spans="1:6">
      <c r="A3" s="105" t="str">
        <f>"单位名称："&amp;"禄劝彝族苗族自治县则黑中学"</f>
        <v>单位名称：禄劝彝族苗族自治县则黑中学</v>
      </c>
      <c r="B3" s="153"/>
      <c r="D3" s="41"/>
      <c r="E3" s="40"/>
      <c r="F3" s="61" t="s">
        <v>1</v>
      </c>
    </row>
    <row r="4" ht="27" customHeight="1" spans="1:6">
      <c r="A4" s="45" t="s">
        <v>167</v>
      </c>
      <c r="B4" s="45" t="s">
        <v>168</v>
      </c>
      <c r="C4" s="47" t="s">
        <v>169</v>
      </c>
      <c r="D4" s="45"/>
      <c r="E4" s="46"/>
      <c r="F4" s="45" t="s">
        <v>170</v>
      </c>
    </row>
    <row r="5" ht="28.5" customHeight="1" spans="1:6">
      <c r="A5" s="154"/>
      <c r="B5" s="49"/>
      <c r="C5" s="46" t="s">
        <v>57</v>
      </c>
      <c r="D5" s="46" t="s">
        <v>171</v>
      </c>
      <c r="E5" s="46" t="s">
        <v>172</v>
      </c>
      <c r="F5" s="48"/>
    </row>
    <row r="6" ht="17.25" customHeight="1" spans="1:6">
      <c r="A6" s="53" t="s">
        <v>82</v>
      </c>
      <c r="B6" s="53" t="s">
        <v>83</v>
      </c>
      <c r="C6" s="53" t="s">
        <v>84</v>
      </c>
      <c r="D6" s="53" t="s">
        <v>85</v>
      </c>
      <c r="E6" s="53" t="s">
        <v>86</v>
      </c>
      <c r="F6" s="53" t="s">
        <v>87</v>
      </c>
    </row>
    <row r="7" ht="17.25" customHeight="1" spans="1:6">
      <c r="A7" s="76"/>
      <c r="B7" s="76"/>
      <c r="C7" s="76"/>
      <c r="D7" s="76"/>
      <c r="E7" s="76"/>
      <c r="F7" s="76"/>
    </row>
  </sheetData>
  <mergeCells count="6">
    <mergeCell ref="A2:F2"/>
    <mergeCell ref="A3:B3"/>
    <mergeCell ref="C4:E4"/>
    <mergeCell ref="A4:A5"/>
    <mergeCell ref="B4:B5"/>
    <mergeCell ref="F4:F5"/>
  </mergeCells>
  <pageMargins left="0.67" right="0.67" top="0.72" bottom="0.72" header="0.28" footer="0.28"/>
  <pageSetup paperSize="9" fitToWidth="0" fitToHeight="0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X22"/>
  <sheetViews>
    <sheetView showZeros="0" topLeftCell="D5" workbookViewId="0">
      <selection activeCell="I22" sqref="I22"/>
    </sheetView>
  </sheetViews>
  <sheetFormatPr defaultColWidth="9.13636363636364" defaultRowHeight="14.25" customHeight="1"/>
  <cols>
    <col min="1" max="2" width="32.8545454545455" customWidth="1"/>
    <col min="3" max="3" width="20.7090909090909" customWidth="1"/>
    <col min="4" max="4" width="31.2818181818182" customWidth="1"/>
    <col min="5" max="5" width="10.1363636363636" customWidth="1"/>
    <col min="6" max="6" width="17.5727272727273" customWidth="1"/>
    <col min="7" max="7" width="10.2818181818182" customWidth="1"/>
    <col min="8" max="8" width="23" customWidth="1"/>
    <col min="9" max="24" width="18.7090909090909" customWidth="1"/>
  </cols>
  <sheetData>
    <row r="1" ht="13.5" customHeight="1" spans="2:24">
      <c r="B1" s="134"/>
      <c r="C1" s="140"/>
      <c r="E1" s="141"/>
      <c r="F1" s="141"/>
      <c r="G1" s="141"/>
      <c r="H1" s="141"/>
      <c r="I1" s="80"/>
      <c r="J1" s="80"/>
      <c r="K1" s="80"/>
      <c r="L1" s="80"/>
      <c r="M1" s="80"/>
      <c r="N1" s="80"/>
      <c r="R1" s="80"/>
      <c r="V1" s="140"/>
      <c r="X1" s="2" t="s">
        <v>173</v>
      </c>
    </row>
    <row r="2" ht="45.75" customHeight="1" spans="1:24">
      <c r="A2" s="63" t="str">
        <f>"2026"&amp;"年部门基本支出预算表"</f>
        <v>2026年部门基本支出预算表</v>
      </c>
      <c r="B2" s="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3"/>
      <c r="P2" s="3"/>
      <c r="Q2" s="3"/>
      <c r="R2" s="63"/>
      <c r="S2" s="63"/>
      <c r="T2" s="63"/>
      <c r="U2" s="63"/>
      <c r="V2" s="63"/>
      <c r="W2" s="63"/>
      <c r="X2" s="63"/>
    </row>
    <row r="3" ht="18.75" customHeight="1" spans="1:24">
      <c r="A3" s="4" t="str">
        <f>"单位名称："&amp;"禄劝彝族苗族自治县则黑中学"</f>
        <v>单位名称：禄劝彝族苗族自治县则黑中学</v>
      </c>
      <c r="B3" s="5"/>
      <c r="C3" s="142"/>
      <c r="D3" s="142"/>
      <c r="E3" s="142"/>
      <c r="F3" s="142"/>
      <c r="G3" s="142"/>
      <c r="H3" s="142"/>
      <c r="I3" s="82"/>
      <c r="J3" s="82"/>
      <c r="K3" s="82"/>
      <c r="L3" s="82"/>
      <c r="M3" s="82"/>
      <c r="N3" s="82"/>
      <c r="O3" s="6"/>
      <c r="P3" s="6"/>
      <c r="Q3" s="6"/>
      <c r="R3" s="82"/>
      <c r="V3" s="140"/>
      <c r="X3" s="2" t="s">
        <v>1</v>
      </c>
    </row>
    <row r="4" ht="18" customHeight="1" spans="1:24">
      <c r="A4" s="8" t="s">
        <v>174</v>
      </c>
      <c r="B4" s="8" t="s">
        <v>175</v>
      </c>
      <c r="C4" s="8" t="s">
        <v>176</v>
      </c>
      <c r="D4" s="8" t="s">
        <v>177</v>
      </c>
      <c r="E4" s="8" t="s">
        <v>178</v>
      </c>
      <c r="F4" s="8" t="s">
        <v>179</v>
      </c>
      <c r="G4" s="8" t="s">
        <v>180</v>
      </c>
      <c r="H4" s="8" t="s">
        <v>181</v>
      </c>
      <c r="I4" s="147" t="s">
        <v>182</v>
      </c>
      <c r="J4" s="77" t="s">
        <v>182</v>
      </c>
      <c r="K4" s="77"/>
      <c r="L4" s="77"/>
      <c r="M4" s="77"/>
      <c r="N4" s="77"/>
      <c r="O4" s="11"/>
      <c r="P4" s="11"/>
      <c r="Q4" s="11"/>
      <c r="R4" s="96" t="s">
        <v>61</v>
      </c>
      <c r="S4" s="77" t="s">
        <v>62</v>
      </c>
      <c r="T4" s="77"/>
      <c r="U4" s="77"/>
      <c r="V4" s="77"/>
      <c r="W4" s="77"/>
      <c r="X4" s="78"/>
    </row>
    <row r="5" ht="18" customHeight="1" spans="1:24">
      <c r="A5" s="13"/>
      <c r="B5" s="27"/>
      <c r="C5" s="126"/>
      <c r="D5" s="13"/>
      <c r="E5" s="13"/>
      <c r="F5" s="13"/>
      <c r="G5" s="13"/>
      <c r="H5" s="13"/>
      <c r="I5" s="124" t="s">
        <v>183</v>
      </c>
      <c r="J5" s="147" t="s">
        <v>58</v>
      </c>
      <c r="K5" s="77"/>
      <c r="L5" s="77"/>
      <c r="M5" s="77"/>
      <c r="N5" s="78"/>
      <c r="O5" s="10" t="s">
        <v>184</v>
      </c>
      <c r="P5" s="11"/>
      <c r="Q5" s="12"/>
      <c r="R5" s="8" t="s">
        <v>61</v>
      </c>
      <c r="S5" s="147" t="s">
        <v>62</v>
      </c>
      <c r="T5" s="96" t="s">
        <v>64</v>
      </c>
      <c r="U5" s="77" t="s">
        <v>62</v>
      </c>
      <c r="V5" s="96" t="s">
        <v>66</v>
      </c>
      <c r="W5" s="96" t="s">
        <v>67</v>
      </c>
      <c r="X5" s="150" t="s">
        <v>68</v>
      </c>
    </row>
    <row r="6" ht="19.5" customHeight="1" spans="1:24">
      <c r="A6" s="27"/>
      <c r="B6" s="27"/>
      <c r="C6" s="27"/>
      <c r="D6" s="27"/>
      <c r="E6" s="27"/>
      <c r="F6" s="27"/>
      <c r="G6" s="27"/>
      <c r="H6" s="27"/>
      <c r="I6" s="27"/>
      <c r="J6" s="148" t="s">
        <v>185</v>
      </c>
      <c r="K6" s="8" t="s">
        <v>186</v>
      </c>
      <c r="L6" s="8" t="s">
        <v>187</v>
      </c>
      <c r="M6" s="8" t="s">
        <v>188</v>
      </c>
      <c r="N6" s="8" t="s">
        <v>189</v>
      </c>
      <c r="O6" s="8" t="s">
        <v>58</v>
      </c>
      <c r="P6" s="8" t="s">
        <v>59</v>
      </c>
      <c r="Q6" s="8" t="s">
        <v>60</v>
      </c>
      <c r="R6" s="27"/>
      <c r="S6" s="8" t="s">
        <v>57</v>
      </c>
      <c r="T6" s="8" t="s">
        <v>64</v>
      </c>
      <c r="U6" s="8" t="s">
        <v>190</v>
      </c>
      <c r="V6" s="8" t="s">
        <v>66</v>
      </c>
      <c r="W6" s="8" t="s">
        <v>67</v>
      </c>
      <c r="X6" s="8" t="s">
        <v>68</v>
      </c>
    </row>
    <row r="7" ht="37.5" customHeight="1" spans="1:24">
      <c r="A7" s="143"/>
      <c r="B7" s="18"/>
      <c r="C7" s="143"/>
      <c r="D7" s="143"/>
      <c r="E7" s="143"/>
      <c r="F7" s="143"/>
      <c r="G7" s="143"/>
      <c r="H7" s="143"/>
      <c r="I7" s="143"/>
      <c r="J7" s="149" t="s">
        <v>57</v>
      </c>
      <c r="K7" s="16" t="s">
        <v>191</v>
      </c>
      <c r="L7" s="16" t="s">
        <v>187</v>
      </c>
      <c r="M7" s="16" t="s">
        <v>188</v>
      </c>
      <c r="N7" s="16" t="s">
        <v>189</v>
      </c>
      <c r="O7" s="16" t="s">
        <v>187</v>
      </c>
      <c r="P7" s="16" t="s">
        <v>188</v>
      </c>
      <c r="Q7" s="16" t="s">
        <v>189</v>
      </c>
      <c r="R7" s="16" t="s">
        <v>61</v>
      </c>
      <c r="S7" s="16" t="s">
        <v>57</v>
      </c>
      <c r="T7" s="16" t="s">
        <v>64</v>
      </c>
      <c r="U7" s="16" t="s">
        <v>190</v>
      </c>
      <c r="V7" s="16" t="s">
        <v>66</v>
      </c>
      <c r="W7" s="16" t="s">
        <v>67</v>
      </c>
      <c r="X7" s="16" t="s">
        <v>68</v>
      </c>
    </row>
    <row r="8" customHeight="1" spans="1:24">
      <c r="A8" s="34">
        <v>1</v>
      </c>
      <c r="B8" s="34">
        <v>2</v>
      </c>
      <c r="C8" s="34">
        <v>3</v>
      </c>
      <c r="D8" s="34">
        <v>4</v>
      </c>
      <c r="E8" s="34">
        <v>5</v>
      </c>
      <c r="F8" s="34">
        <v>6</v>
      </c>
      <c r="G8" s="34">
        <v>7</v>
      </c>
      <c r="H8" s="34">
        <v>8</v>
      </c>
      <c r="I8" s="34">
        <v>9</v>
      </c>
      <c r="J8" s="34">
        <v>10</v>
      </c>
      <c r="K8" s="34">
        <v>11</v>
      </c>
      <c r="L8" s="34">
        <v>12</v>
      </c>
      <c r="M8" s="34">
        <v>13</v>
      </c>
      <c r="N8" s="34">
        <v>14</v>
      </c>
      <c r="O8" s="34">
        <v>15</v>
      </c>
      <c r="P8" s="34">
        <v>16</v>
      </c>
      <c r="Q8" s="34">
        <v>17</v>
      </c>
      <c r="R8" s="34">
        <v>18</v>
      </c>
      <c r="S8" s="34">
        <v>19</v>
      </c>
      <c r="T8" s="34">
        <v>20</v>
      </c>
      <c r="U8" s="34">
        <v>21</v>
      </c>
      <c r="V8" s="34">
        <v>22</v>
      </c>
      <c r="W8" s="34">
        <v>23</v>
      </c>
      <c r="X8" s="34">
        <v>24</v>
      </c>
    </row>
    <row r="9" ht="20.25" customHeight="1" spans="1:24">
      <c r="A9" s="144" t="s">
        <v>192</v>
      </c>
      <c r="B9" s="144" t="s">
        <v>70</v>
      </c>
      <c r="C9" s="144" t="s">
        <v>193</v>
      </c>
      <c r="D9" s="144" t="s">
        <v>194</v>
      </c>
      <c r="E9" s="144" t="s">
        <v>101</v>
      </c>
      <c r="F9" s="144" t="s">
        <v>102</v>
      </c>
      <c r="G9" s="144" t="s">
        <v>195</v>
      </c>
      <c r="H9" s="144" t="s">
        <v>196</v>
      </c>
      <c r="I9" s="76">
        <v>1533468</v>
      </c>
      <c r="J9" s="76">
        <v>1533468</v>
      </c>
      <c r="K9" s="76"/>
      <c r="L9" s="76"/>
      <c r="M9" s="76">
        <v>1533468</v>
      </c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</row>
    <row r="10" ht="20.25" customHeight="1" spans="1:24">
      <c r="A10" s="144" t="s">
        <v>192</v>
      </c>
      <c r="B10" s="144" t="s">
        <v>70</v>
      </c>
      <c r="C10" s="144" t="s">
        <v>197</v>
      </c>
      <c r="D10" s="144" t="s">
        <v>126</v>
      </c>
      <c r="E10" s="144" t="s">
        <v>125</v>
      </c>
      <c r="F10" s="144" t="s">
        <v>126</v>
      </c>
      <c r="G10" s="144" t="s">
        <v>198</v>
      </c>
      <c r="H10" s="144" t="s">
        <v>126</v>
      </c>
      <c r="I10" s="76">
        <v>397794.36</v>
      </c>
      <c r="J10" s="76">
        <v>397794.36</v>
      </c>
      <c r="K10" s="89"/>
      <c r="L10" s="89"/>
      <c r="M10" s="76">
        <v>397794.36</v>
      </c>
      <c r="N10" s="89"/>
      <c r="O10" s="76"/>
      <c r="P10" s="76"/>
      <c r="Q10" s="76"/>
      <c r="R10" s="76"/>
      <c r="S10" s="76"/>
      <c r="T10" s="76"/>
      <c r="U10" s="76"/>
      <c r="V10" s="76"/>
      <c r="W10" s="76"/>
      <c r="X10" s="76"/>
    </row>
    <row r="11" ht="20.25" customHeight="1" spans="1:24">
      <c r="A11" s="144" t="s">
        <v>192</v>
      </c>
      <c r="B11" s="144" t="s">
        <v>70</v>
      </c>
      <c r="C11" s="144" t="s">
        <v>199</v>
      </c>
      <c r="D11" s="144" t="s">
        <v>200</v>
      </c>
      <c r="E11" s="144" t="s">
        <v>101</v>
      </c>
      <c r="F11" s="144" t="s">
        <v>102</v>
      </c>
      <c r="G11" s="144" t="s">
        <v>201</v>
      </c>
      <c r="H11" s="144" t="s">
        <v>200</v>
      </c>
      <c r="I11" s="76">
        <v>15000</v>
      </c>
      <c r="J11" s="76">
        <v>15000</v>
      </c>
      <c r="K11" s="89"/>
      <c r="L11" s="89"/>
      <c r="M11" s="76">
        <v>15000</v>
      </c>
      <c r="N11" s="89"/>
      <c r="O11" s="76"/>
      <c r="P11" s="76"/>
      <c r="Q11" s="76"/>
      <c r="R11" s="76"/>
      <c r="S11" s="76"/>
      <c r="T11" s="76"/>
      <c r="U11" s="76"/>
      <c r="V11" s="76"/>
      <c r="W11" s="76"/>
      <c r="X11" s="76"/>
    </row>
    <row r="12" ht="20.25" customHeight="1" spans="1:24">
      <c r="A12" s="144" t="s">
        <v>192</v>
      </c>
      <c r="B12" s="144" t="s">
        <v>70</v>
      </c>
      <c r="C12" s="144" t="s">
        <v>202</v>
      </c>
      <c r="D12" s="144" t="s">
        <v>203</v>
      </c>
      <c r="E12" s="144" t="s">
        <v>101</v>
      </c>
      <c r="F12" s="144" t="s">
        <v>102</v>
      </c>
      <c r="G12" s="144" t="s">
        <v>204</v>
      </c>
      <c r="H12" s="144" t="s">
        <v>205</v>
      </c>
      <c r="I12" s="76">
        <v>210000</v>
      </c>
      <c r="J12" s="76">
        <v>210000</v>
      </c>
      <c r="K12" s="89"/>
      <c r="L12" s="89"/>
      <c r="M12" s="76">
        <v>210000</v>
      </c>
      <c r="N12" s="89"/>
      <c r="O12" s="76"/>
      <c r="P12" s="76"/>
      <c r="Q12" s="76"/>
      <c r="R12" s="76"/>
      <c r="S12" s="76"/>
      <c r="T12" s="76"/>
      <c r="U12" s="76"/>
      <c r="V12" s="76"/>
      <c r="W12" s="76"/>
      <c r="X12" s="76"/>
    </row>
    <row r="13" ht="20.25" customHeight="1" spans="1:24">
      <c r="A13" s="144" t="s">
        <v>192</v>
      </c>
      <c r="B13" s="144" t="s">
        <v>70</v>
      </c>
      <c r="C13" s="144" t="s">
        <v>206</v>
      </c>
      <c r="D13" s="144" t="s">
        <v>207</v>
      </c>
      <c r="E13" s="144" t="s">
        <v>101</v>
      </c>
      <c r="F13" s="144" t="s">
        <v>102</v>
      </c>
      <c r="G13" s="144" t="s">
        <v>208</v>
      </c>
      <c r="H13" s="144" t="s">
        <v>209</v>
      </c>
      <c r="I13" s="76">
        <v>127789</v>
      </c>
      <c r="J13" s="76">
        <v>127789</v>
      </c>
      <c r="K13" s="89"/>
      <c r="L13" s="89"/>
      <c r="M13" s="76">
        <v>127789</v>
      </c>
      <c r="N13" s="89"/>
      <c r="O13" s="76"/>
      <c r="P13" s="76"/>
      <c r="Q13" s="76"/>
      <c r="R13" s="76"/>
      <c r="S13" s="76"/>
      <c r="T13" s="76"/>
      <c r="U13" s="76"/>
      <c r="V13" s="76"/>
      <c r="W13" s="76"/>
      <c r="X13" s="76"/>
    </row>
    <row r="14" ht="20.25" customHeight="1" spans="1:24">
      <c r="A14" s="144" t="s">
        <v>192</v>
      </c>
      <c r="B14" s="144" t="s">
        <v>70</v>
      </c>
      <c r="C14" s="144" t="s">
        <v>210</v>
      </c>
      <c r="D14" s="144" t="s">
        <v>211</v>
      </c>
      <c r="E14" s="144" t="s">
        <v>101</v>
      </c>
      <c r="F14" s="144" t="s">
        <v>102</v>
      </c>
      <c r="G14" s="144" t="s">
        <v>204</v>
      </c>
      <c r="H14" s="144" t="s">
        <v>205</v>
      </c>
      <c r="I14" s="76">
        <v>487980</v>
      </c>
      <c r="J14" s="76">
        <v>487980</v>
      </c>
      <c r="K14" s="89"/>
      <c r="L14" s="89"/>
      <c r="M14" s="76">
        <v>487980</v>
      </c>
      <c r="N14" s="89"/>
      <c r="O14" s="76"/>
      <c r="P14" s="76"/>
      <c r="Q14" s="76"/>
      <c r="R14" s="76"/>
      <c r="S14" s="76"/>
      <c r="T14" s="76"/>
      <c r="U14" s="76"/>
      <c r="V14" s="76"/>
      <c r="W14" s="76"/>
      <c r="X14" s="76"/>
    </row>
    <row r="15" ht="20.25" customHeight="1" spans="1:24">
      <c r="A15" s="144" t="s">
        <v>192</v>
      </c>
      <c r="B15" s="144" t="s">
        <v>70</v>
      </c>
      <c r="C15" s="144" t="s">
        <v>210</v>
      </c>
      <c r="D15" s="144" t="s">
        <v>211</v>
      </c>
      <c r="E15" s="144" t="s">
        <v>101</v>
      </c>
      <c r="F15" s="144" t="s">
        <v>102</v>
      </c>
      <c r="G15" s="144" t="s">
        <v>204</v>
      </c>
      <c r="H15" s="144" t="s">
        <v>205</v>
      </c>
      <c r="I15" s="76">
        <v>268656</v>
      </c>
      <c r="J15" s="76">
        <v>268656</v>
      </c>
      <c r="K15" s="89"/>
      <c r="L15" s="89"/>
      <c r="M15" s="76">
        <v>268656</v>
      </c>
      <c r="N15" s="89"/>
      <c r="O15" s="76"/>
      <c r="P15" s="76"/>
      <c r="Q15" s="76"/>
      <c r="R15" s="76"/>
      <c r="S15" s="76"/>
      <c r="T15" s="76"/>
      <c r="U15" s="76"/>
      <c r="V15" s="76"/>
      <c r="W15" s="76"/>
      <c r="X15" s="76"/>
    </row>
    <row r="16" ht="20.25" customHeight="1" spans="1:24">
      <c r="A16" s="144" t="s">
        <v>192</v>
      </c>
      <c r="B16" s="144" t="s">
        <v>70</v>
      </c>
      <c r="C16" s="144" t="s">
        <v>212</v>
      </c>
      <c r="D16" s="144" t="s">
        <v>213</v>
      </c>
      <c r="E16" s="144" t="s">
        <v>101</v>
      </c>
      <c r="F16" s="144" t="s">
        <v>102</v>
      </c>
      <c r="G16" s="144" t="s">
        <v>214</v>
      </c>
      <c r="H16" s="144" t="s">
        <v>215</v>
      </c>
      <c r="I16" s="76">
        <v>687060</v>
      </c>
      <c r="J16" s="76">
        <v>687060</v>
      </c>
      <c r="K16" s="89"/>
      <c r="L16" s="89"/>
      <c r="M16" s="76">
        <v>687060</v>
      </c>
      <c r="N16" s="89"/>
      <c r="O16" s="76"/>
      <c r="P16" s="76"/>
      <c r="Q16" s="76"/>
      <c r="R16" s="76"/>
      <c r="S16" s="76"/>
      <c r="T16" s="76"/>
      <c r="U16" s="76"/>
      <c r="V16" s="76"/>
      <c r="W16" s="76"/>
      <c r="X16" s="76"/>
    </row>
    <row r="17" ht="20.25" customHeight="1" spans="1:24">
      <c r="A17" s="144" t="s">
        <v>192</v>
      </c>
      <c r="B17" s="144" t="s">
        <v>70</v>
      </c>
      <c r="C17" s="144" t="s">
        <v>212</v>
      </c>
      <c r="D17" s="144" t="s">
        <v>213</v>
      </c>
      <c r="E17" s="144" t="s">
        <v>101</v>
      </c>
      <c r="F17" s="144" t="s">
        <v>102</v>
      </c>
      <c r="G17" s="144" t="s">
        <v>214</v>
      </c>
      <c r="H17" s="144" t="s">
        <v>215</v>
      </c>
      <c r="I17" s="76">
        <v>150000</v>
      </c>
      <c r="J17" s="76">
        <v>150000</v>
      </c>
      <c r="K17" s="89"/>
      <c r="L17" s="89"/>
      <c r="M17" s="76">
        <v>150000</v>
      </c>
      <c r="N17" s="89"/>
      <c r="O17" s="76"/>
      <c r="P17" s="76"/>
      <c r="Q17" s="76"/>
      <c r="R17" s="76"/>
      <c r="S17" s="76"/>
      <c r="T17" s="76"/>
      <c r="U17" s="76"/>
      <c r="V17" s="76"/>
      <c r="W17" s="76"/>
      <c r="X17" s="76"/>
    </row>
    <row r="18" ht="20.25" customHeight="1" spans="1:24">
      <c r="A18" s="144" t="s">
        <v>192</v>
      </c>
      <c r="B18" s="144" t="s">
        <v>70</v>
      </c>
      <c r="C18" s="144" t="s">
        <v>216</v>
      </c>
      <c r="D18" s="144" t="s">
        <v>217</v>
      </c>
      <c r="E18" s="144" t="s">
        <v>119</v>
      </c>
      <c r="F18" s="144" t="s">
        <v>120</v>
      </c>
      <c r="G18" s="144" t="s">
        <v>218</v>
      </c>
      <c r="H18" s="144" t="s">
        <v>219</v>
      </c>
      <c r="I18" s="76">
        <v>13259.81</v>
      </c>
      <c r="J18" s="76">
        <v>13259.81</v>
      </c>
      <c r="K18" s="89"/>
      <c r="L18" s="89"/>
      <c r="M18" s="76">
        <v>13259.81</v>
      </c>
      <c r="N18" s="89"/>
      <c r="O18" s="76"/>
      <c r="P18" s="76"/>
      <c r="Q18" s="76"/>
      <c r="R18" s="76"/>
      <c r="S18" s="76"/>
      <c r="T18" s="76"/>
      <c r="U18" s="76"/>
      <c r="V18" s="76"/>
      <c r="W18" s="76"/>
      <c r="X18" s="76"/>
    </row>
    <row r="19" ht="20.25" customHeight="1" spans="1:24">
      <c r="A19" s="144" t="s">
        <v>192</v>
      </c>
      <c r="B19" s="144" t="s">
        <v>70</v>
      </c>
      <c r="C19" s="144" t="s">
        <v>220</v>
      </c>
      <c r="D19" s="144" t="s">
        <v>221</v>
      </c>
      <c r="E19" s="144" t="s">
        <v>107</v>
      </c>
      <c r="F19" s="144" t="s">
        <v>108</v>
      </c>
      <c r="G19" s="144" t="s">
        <v>222</v>
      </c>
      <c r="H19" s="144" t="s">
        <v>223</v>
      </c>
      <c r="I19" s="76">
        <v>530392.47</v>
      </c>
      <c r="J19" s="76">
        <v>530392.47</v>
      </c>
      <c r="K19" s="89"/>
      <c r="L19" s="89"/>
      <c r="M19" s="76">
        <v>530392.47</v>
      </c>
      <c r="N19" s="89"/>
      <c r="O19" s="76"/>
      <c r="P19" s="76"/>
      <c r="Q19" s="76"/>
      <c r="R19" s="76"/>
      <c r="S19" s="76"/>
      <c r="T19" s="76"/>
      <c r="U19" s="76"/>
      <c r="V19" s="76"/>
      <c r="W19" s="76"/>
      <c r="X19" s="76"/>
    </row>
    <row r="20" ht="20.25" customHeight="1" spans="1:24">
      <c r="A20" s="144" t="s">
        <v>192</v>
      </c>
      <c r="B20" s="144" t="s">
        <v>70</v>
      </c>
      <c r="C20" s="144" t="s">
        <v>224</v>
      </c>
      <c r="D20" s="144" t="s">
        <v>225</v>
      </c>
      <c r="E20" s="144" t="s">
        <v>109</v>
      </c>
      <c r="F20" s="144" t="s">
        <v>110</v>
      </c>
      <c r="G20" s="144" t="s">
        <v>226</v>
      </c>
      <c r="H20" s="144" t="s">
        <v>225</v>
      </c>
      <c r="I20" s="76">
        <v>200000</v>
      </c>
      <c r="J20" s="76">
        <v>200000</v>
      </c>
      <c r="K20" s="89"/>
      <c r="L20" s="89"/>
      <c r="M20" s="76">
        <v>200000</v>
      </c>
      <c r="N20" s="89"/>
      <c r="O20" s="76"/>
      <c r="P20" s="76"/>
      <c r="Q20" s="76"/>
      <c r="R20" s="76"/>
      <c r="S20" s="76"/>
      <c r="T20" s="76"/>
      <c r="U20" s="76"/>
      <c r="V20" s="76"/>
      <c r="W20" s="76"/>
      <c r="X20" s="76"/>
    </row>
    <row r="21" ht="20.25" customHeight="1" spans="1:24">
      <c r="A21" s="144" t="s">
        <v>192</v>
      </c>
      <c r="B21" s="144" t="s">
        <v>70</v>
      </c>
      <c r="C21" s="144" t="s">
        <v>227</v>
      </c>
      <c r="D21" s="144" t="s">
        <v>228</v>
      </c>
      <c r="E21" s="144" t="s">
        <v>101</v>
      </c>
      <c r="F21" s="144" t="s">
        <v>102</v>
      </c>
      <c r="G21" s="144" t="s">
        <v>229</v>
      </c>
      <c r="H21" s="144" t="s">
        <v>230</v>
      </c>
      <c r="I21" s="76">
        <v>265200</v>
      </c>
      <c r="J21" s="76">
        <v>265200</v>
      </c>
      <c r="K21" s="89"/>
      <c r="L21" s="89"/>
      <c r="M21" s="76">
        <v>265200</v>
      </c>
      <c r="N21" s="89"/>
      <c r="O21" s="76"/>
      <c r="P21" s="76"/>
      <c r="Q21" s="76"/>
      <c r="R21" s="76"/>
      <c r="S21" s="76"/>
      <c r="T21" s="76"/>
      <c r="U21" s="76"/>
      <c r="V21" s="76"/>
      <c r="W21" s="76"/>
      <c r="X21" s="76"/>
    </row>
    <row r="22" ht="17.25" customHeight="1" spans="1:24">
      <c r="A22" s="31" t="s">
        <v>165</v>
      </c>
      <c r="B22" s="32"/>
      <c r="C22" s="145"/>
      <c r="D22" s="145"/>
      <c r="E22" s="145"/>
      <c r="F22" s="145"/>
      <c r="G22" s="145"/>
      <c r="H22" s="146"/>
      <c r="I22" s="76">
        <v>4886599.64</v>
      </c>
      <c r="J22" s="76">
        <v>4886599.64</v>
      </c>
      <c r="K22" s="76"/>
      <c r="L22" s="76"/>
      <c r="M22" s="76">
        <v>4886599.64</v>
      </c>
      <c r="N22" s="76"/>
      <c r="O22" s="76"/>
      <c r="P22" s="76"/>
      <c r="Q22" s="76"/>
      <c r="R22" s="76"/>
      <c r="S22" s="76"/>
      <c r="T22" s="76"/>
      <c r="U22" s="76"/>
      <c r="V22" s="76"/>
      <c r="W22" s="76"/>
      <c r="X22" s="76"/>
    </row>
  </sheetData>
  <mergeCells count="31">
    <mergeCell ref="A2:X2"/>
    <mergeCell ref="A3:H3"/>
    <mergeCell ref="I4:X4"/>
    <mergeCell ref="J5:N5"/>
    <mergeCell ref="O5:Q5"/>
    <mergeCell ref="S5:X5"/>
    <mergeCell ref="A22:H22"/>
    <mergeCell ref="A4:A7"/>
    <mergeCell ref="B4:B7"/>
    <mergeCell ref="C4:C7"/>
    <mergeCell ref="D4:D7"/>
    <mergeCell ref="E4:E7"/>
    <mergeCell ref="F4:F7"/>
    <mergeCell ref="G4:G7"/>
    <mergeCell ref="H4:H7"/>
    <mergeCell ref="I5:I7"/>
    <mergeCell ref="J6:J7"/>
    <mergeCell ref="K6:K7"/>
    <mergeCell ref="L6:L7"/>
    <mergeCell ref="M6:M7"/>
    <mergeCell ref="N6:N7"/>
    <mergeCell ref="O6:O7"/>
    <mergeCell ref="P6:P7"/>
    <mergeCell ref="Q6:Q7"/>
    <mergeCell ref="R5:R7"/>
    <mergeCell ref="S6:S7"/>
    <mergeCell ref="T6:T7"/>
    <mergeCell ref="U6:U7"/>
    <mergeCell ref="V6:V7"/>
    <mergeCell ref="W6:W7"/>
    <mergeCell ref="X6:X7"/>
  </mergeCells>
  <printOptions horizontalCentered="1"/>
  <pageMargins left="0.37" right="0.37" top="0.56" bottom="0.56" header="0.48" footer="0.48"/>
  <pageSetup paperSize="9" scale="56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W19"/>
  <sheetViews>
    <sheetView showZeros="0" workbookViewId="0">
      <selection activeCell="A1" sqref="A1"/>
    </sheetView>
  </sheetViews>
  <sheetFormatPr defaultColWidth="9.13636363636364" defaultRowHeight="14.25" customHeight="1"/>
  <cols>
    <col min="1" max="1" width="10.2818181818182" customWidth="1"/>
    <col min="2" max="2" width="13.4181818181818" customWidth="1"/>
    <col min="3" max="3" width="32.8545454545455" customWidth="1"/>
    <col min="4" max="4" width="23.8545454545455" customWidth="1"/>
    <col min="5" max="5" width="11.1363636363636" customWidth="1"/>
    <col min="6" max="6" width="17.7090909090909" customWidth="1"/>
    <col min="7" max="7" width="9.85454545454546" customWidth="1"/>
    <col min="8" max="8" width="17.7090909090909" customWidth="1"/>
    <col min="9" max="13" width="20" customWidth="1"/>
    <col min="14" max="14" width="12.2818181818182" customWidth="1"/>
    <col min="15" max="15" width="12.7090909090909" customWidth="1"/>
    <col min="16" max="16" width="11.1363636363636" customWidth="1"/>
    <col min="17" max="21" width="19.8545454545455" customWidth="1"/>
    <col min="22" max="22" width="20" customWidth="1"/>
    <col min="23" max="23" width="19.8545454545455" customWidth="1"/>
  </cols>
  <sheetData>
    <row r="1" ht="13.5" customHeight="1" spans="2:23">
      <c r="B1" s="134"/>
      <c r="E1" s="1"/>
      <c r="F1" s="1"/>
      <c r="G1" s="1"/>
      <c r="H1" s="1"/>
      <c r="U1" s="134"/>
      <c r="W1" s="139" t="s">
        <v>231</v>
      </c>
    </row>
    <row r="2" ht="46.5" customHeight="1" spans="1:23">
      <c r="A2" s="3" t="str">
        <f>"2026"&amp;"年部门项目支出预算表"</f>
        <v>2026年部门项目支出预算表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</row>
    <row r="3" ht="13.5" customHeight="1" spans="1:23">
      <c r="A3" s="4" t="str">
        <f>"单位名称："&amp;"禄劝彝族苗族自治县则黑中学"</f>
        <v>单位名称：禄劝彝族苗族自治县则黑中学</v>
      </c>
      <c r="B3" s="5"/>
      <c r="C3" s="5"/>
      <c r="D3" s="5"/>
      <c r="E3" s="5"/>
      <c r="F3" s="5"/>
      <c r="G3" s="5"/>
      <c r="H3" s="5"/>
      <c r="I3" s="6"/>
      <c r="J3" s="6"/>
      <c r="K3" s="6"/>
      <c r="L3" s="6"/>
      <c r="M3" s="6"/>
      <c r="N3" s="6"/>
      <c r="O3" s="6"/>
      <c r="P3" s="6"/>
      <c r="Q3" s="6"/>
      <c r="U3" s="134"/>
      <c r="W3" s="117" t="s">
        <v>1</v>
      </c>
    </row>
    <row r="4" ht="21.75" customHeight="1" spans="1:23">
      <c r="A4" s="8" t="s">
        <v>232</v>
      </c>
      <c r="B4" s="9" t="s">
        <v>176</v>
      </c>
      <c r="C4" s="8" t="s">
        <v>177</v>
      </c>
      <c r="D4" s="8" t="s">
        <v>233</v>
      </c>
      <c r="E4" s="9" t="s">
        <v>178</v>
      </c>
      <c r="F4" s="9" t="s">
        <v>179</v>
      </c>
      <c r="G4" s="9" t="s">
        <v>234</v>
      </c>
      <c r="H4" s="9" t="s">
        <v>235</v>
      </c>
      <c r="I4" s="26" t="s">
        <v>55</v>
      </c>
      <c r="J4" s="10" t="s">
        <v>236</v>
      </c>
      <c r="K4" s="11"/>
      <c r="L4" s="11"/>
      <c r="M4" s="12"/>
      <c r="N4" s="10" t="s">
        <v>184</v>
      </c>
      <c r="O4" s="11"/>
      <c r="P4" s="12"/>
      <c r="Q4" s="9" t="s">
        <v>61</v>
      </c>
      <c r="R4" s="10" t="s">
        <v>62</v>
      </c>
      <c r="S4" s="11"/>
      <c r="T4" s="11"/>
      <c r="U4" s="11"/>
      <c r="V4" s="11"/>
      <c r="W4" s="12"/>
    </row>
    <row r="5" ht="21.75" customHeight="1" spans="1:23">
      <c r="A5" s="13"/>
      <c r="B5" s="27"/>
      <c r="C5" s="13"/>
      <c r="D5" s="13"/>
      <c r="E5" s="14"/>
      <c r="F5" s="14"/>
      <c r="G5" s="14"/>
      <c r="H5" s="14"/>
      <c r="I5" s="27"/>
      <c r="J5" s="135" t="s">
        <v>58</v>
      </c>
      <c r="K5" s="136"/>
      <c r="L5" s="9" t="s">
        <v>59</v>
      </c>
      <c r="M5" s="9" t="s">
        <v>60</v>
      </c>
      <c r="N5" s="9" t="s">
        <v>58</v>
      </c>
      <c r="O5" s="9" t="s">
        <v>59</v>
      </c>
      <c r="P5" s="9" t="s">
        <v>60</v>
      </c>
      <c r="Q5" s="14"/>
      <c r="R5" s="9" t="s">
        <v>57</v>
      </c>
      <c r="S5" s="9" t="s">
        <v>64</v>
      </c>
      <c r="T5" s="9" t="s">
        <v>190</v>
      </c>
      <c r="U5" s="9" t="s">
        <v>66</v>
      </c>
      <c r="V5" s="9" t="s">
        <v>67</v>
      </c>
      <c r="W5" s="9" t="s">
        <v>68</v>
      </c>
    </row>
    <row r="6" ht="21" customHeight="1" spans="1:23">
      <c r="A6" s="27"/>
      <c r="B6" s="27"/>
      <c r="C6" s="27"/>
      <c r="D6" s="27"/>
      <c r="E6" s="27"/>
      <c r="F6" s="27"/>
      <c r="G6" s="27"/>
      <c r="H6" s="27"/>
      <c r="I6" s="27"/>
      <c r="J6" s="137" t="s">
        <v>57</v>
      </c>
      <c r="K6" s="138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</row>
    <row r="7" ht="39.75" customHeight="1" spans="1:23">
      <c r="A7" s="16"/>
      <c r="B7" s="18"/>
      <c r="C7" s="16"/>
      <c r="D7" s="16"/>
      <c r="E7" s="17"/>
      <c r="F7" s="17"/>
      <c r="G7" s="17"/>
      <c r="H7" s="17"/>
      <c r="I7" s="18"/>
      <c r="J7" s="64" t="s">
        <v>57</v>
      </c>
      <c r="K7" s="64" t="s">
        <v>237</v>
      </c>
      <c r="L7" s="17"/>
      <c r="M7" s="17"/>
      <c r="N7" s="17"/>
      <c r="O7" s="17"/>
      <c r="P7" s="17"/>
      <c r="Q7" s="17"/>
      <c r="R7" s="17"/>
      <c r="S7" s="17"/>
      <c r="T7" s="17"/>
      <c r="U7" s="18"/>
      <c r="V7" s="17"/>
      <c r="W7" s="17"/>
    </row>
    <row r="8" ht="15" customHeight="1" spans="1:23">
      <c r="A8" s="19">
        <v>1</v>
      </c>
      <c r="B8" s="19">
        <v>2</v>
      </c>
      <c r="C8" s="19">
        <v>3</v>
      </c>
      <c r="D8" s="19">
        <v>4</v>
      </c>
      <c r="E8" s="19">
        <v>5</v>
      </c>
      <c r="F8" s="19">
        <v>6</v>
      </c>
      <c r="G8" s="19">
        <v>7</v>
      </c>
      <c r="H8" s="19">
        <v>8</v>
      </c>
      <c r="I8" s="19">
        <v>9</v>
      </c>
      <c r="J8" s="19">
        <v>10</v>
      </c>
      <c r="K8" s="19">
        <v>11</v>
      </c>
      <c r="L8" s="34">
        <v>12</v>
      </c>
      <c r="M8" s="34">
        <v>13</v>
      </c>
      <c r="N8" s="34">
        <v>14</v>
      </c>
      <c r="O8" s="34">
        <v>15</v>
      </c>
      <c r="P8" s="34">
        <v>16</v>
      </c>
      <c r="Q8" s="34">
        <v>17</v>
      </c>
      <c r="R8" s="34">
        <v>18</v>
      </c>
      <c r="S8" s="34">
        <v>19</v>
      </c>
      <c r="T8" s="34">
        <v>20</v>
      </c>
      <c r="U8" s="19">
        <v>21</v>
      </c>
      <c r="V8" s="34">
        <v>22</v>
      </c>
      <c r="W8" s="19">
        <v>23</v>
      </c>
    </row>
    <row r="9" ht="21.75" customHeight="1" spans="1:23">
      <c r="A9" s="66" t="s">
        <v>238</v>
      </c>
      <c r="B9" s="66" t="s">
        <v>239</v>
      </c>
      <c r="C9" s="66" t="s">
        <v>240</v>
      </c>
      <c r="D9" s="66" t="s">
        <v>70</v>
      </c>
      <c r="E9" s="66" t="s">
        <v>113</v>
      </c>
      <c r="F9" s="66" t="s">
        <v>114</v>
      </c>
      <c r="G9" s="66" t="s">
        <v>241</v>
      </c>
      <c r="H9" s="66" t="s">
        <v>242</v>
      </c>
      <c r="I9" s="76">
        <v>5316</v>
      </c>
      <c r="J9" s="76">
        <v>5316</v>
      </c>
      <c r="K9" s="76">
        <v>5316</v>
      </c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</row>
    <row r="10" ht="21.75" customHeight="1" spans="1:23">
      <c r="A10" s="66" t="s">
        <v>243</v>
      </c>
      <c r="B10" s="66" t="s">
        <v>244</v>
      </c>
      <c r="C10" s="66" t="s">
        <v>245</v>
      </c>
      <c r="D10" s="66" t="s">
        <v>70</v>
      </c>
      <c r="E10" s="66" t="s">
        <v>101</v>
      </c>
      <c r="F10" s="66" t="s">
        <v>102</v>
      </c>
      <c r="G10" s="66" t="s">
        <v>246</v>
      </c>
      <c r="H10" s="66" t="s">
        <v>247</v>
      </c>
      <c r="I10" s="76">
        <v>9187.5</v>
      </c>
      <c r="J10" s="76"/>
      <c r="K10" s="76"/>
      <c r="L10" s="76"/>
      <c r="M10" s="76"/>
      <c r="N10" s="76">
        <v>9187.5</v>
      </c>
      <c r="O10" s="76"/>
      <c r="P10" s="76"/>
      <c r="Q10" s="76"/>
      <c r="R10" s="76"/>
      <c r="S10" s="76"/>
      <c r="T10" s="76"/>
      <c r="U10" s="76"/>
      <c r="V10" s="76"/>
      <c r="W10" s="76"/>
    </row>
    <row r="11" ht="21.75" customHeight="1" spans="1:23">
      <c r="A11" s="66" t="s">
        <v>243</v>
      </c>
      <c r="B11" s="66" t="s">
        <v>244</v>
      </c>
      <c r="C11" s="66" t="s">
        <v>245</v>
      </c>
      <c r="D11" s="66" t="s">
        <v>70</v>
      </c>
      <c r="E11" s="66" t="s">
        <v>101</v>
      </c>
      <c r="F11" s="66" t="s">
        <v>102</v>
      </c>
      <c r="G11" s="66" t="s">
        <v>246</v>
      </c>
      <c r="H11" s="66" t="s">
        <v>247</v>
      </c>
      <c r="I11" s="76">
        <v>1755</v>
      </c>
      <c r="J11" s="76"/>
      <c r="K11" s="76"/>
      <c r="L11" s="76"/>
      <c r="M11" s="76"/>
      <c r="N11" s="76">
        <v>1755</v>
      </c>
      <c r="O11" s="76"/>
      <c r="P11" s="76"/>
      <c r="Q11" s="76"/>
      <c r="R11" s="76"/>
      <c r="S11" s="76"/>
      <c r="T11" s="76"/>
      <c r="U11" s="76"/>
      <c r="V11" s="76"/>
      <c r="W11" s="76"/>
    </row>
    <row r="12" ht="21.75" customHeight="1" spans="1:23">
      <c r="A12" s="66" t="s">
        <v>243</v>
      </c>
      <c r="B12" s="66" t="s">
        <v>244</v>
      </c>
      <c r="C12" s="66" t="s">
        <v>245</v>
      </c>
      <c r="D12" s="66" t="s">
        <v>70</v>
      </c>
      <c r="E12" s="66" t="s">
        <v>101</v>
      </c>
      <c r="F12" s="66" t="s">
        <v>102</v>
      </c>
      <c r="G12" s="66" t="s">
        <v>246</v>
      </c>
      <c r="H12" s="66" t="s">
        <v>247</v>
      </c>
      <c r="I12" s="76">
        <v>11337.5</v>
      </c>
      <c r="J12" s="76"/>
      <c r="K12" s="76"/>
      <c r="L12" s="76"/>
      <c r="M12" s="76"/>
      <c r="N12" s="76">
        <v>11337.5</v>
      </c>
      <c r="O12" s="76"/>
      <c r="P12" s="76"/>
      <c r="Q12" s="76"/>
      <c r="R12" s="76"/>
      <c r="S12" s="76"/>
      <c r="T12" s="76"/>
      <c r="U12" s="76"/>
      <c r="V12" s="76"/>
      <c r="W12" s="76"/>
    </row>
    <row r="13" ht="21.75" customHeight="1" spans="1:23">
      <c r="A13" s="66" t="s">
        <v>243</v>
      </c>
      <c r="B13" s="66" t="s">
        <v>248</v>
      </c>
      <c r="C13" s="66" t="s">
        <v>249</v>
      </c>
      <c r="D13" s="66" t="s">
        <v>70</v>
      </c>
      <c r="E13" s="66" t="s">
        <v>101</v>
      </c>
      <c r="F13" s="66" t="s">
        <v>102</v>
      </c>
      <c r="G13" s="66" t="s">
        <v>246</v>
      </c>
      <c r="H13" s="66" t="s">
        <v>247</v>
      </c>
      <c r="I13" s="76">
        <v>69584.5</v>
      </c>
      <c r="J13" s="76"/>
      <c r="K13" s="76"/>
      <c r="L13" s="76"/>
      <c r="M13" s="76"/>
      <c r="N13" s="76">
        <v>69584.5</v>
      </c>
      <c r="O13" s="76"/>
      <c r="P13" s="76"/>
      <c r="Q13" s="76"/>
      <c r="R13" s="76"/>
      <c r="S13" s="76"/>
      <c r="T13" s="76"/>
      <c r="U13" s="76"/>
      <c r="V13" s="76"/>
      <c r="W13" s="76"/>
    </row>
    <row r="14" ht="21.75" customHeight="1" spans="1:23">
      <c r="A14" s="66" t="s">
        <v>243</v>
      </c>
      <c r="B14" s="66" t="s">
        <v>248</v>
      </c>
      <c r="C14" s="66" t="s">
        <v>249</v>
      </c>
      <c r="D14" s="66" t="s">
        <v>70</v>
      </c>
      <c r="E14" s="66" t="s">
        <v>101</v>
      </c>
      <c r="F14" s="66" t="s">
        <v>102</v>
      </c>
      <c r="G14" s="66" t="s">
        <v>246</v>
      </c>
      <c r="H14" s="66" t="s">
        <v>247</v>
      </c>
      <c r="I14" s="76">
        <v>714.45</v>
      </c>
      <c r="J14" s="76"/>
      <c r="K14" s="76"/>
      <c r="L14" s="76"/>
      <c r="M14" s="76"/>
      <c r="N14" s="76">
        <v>714.45</v>
      </c>
      <c r="O14" s="76"/>
      <c r="P14" s="76"/>
      <c r="Q14" s="76"/>
      <c r="R14" s="76"/>
      <c r="S14" s="76"/>
      <c r="T14" s="76"/>
      <c r="U14" s="76"/>
      <c r="V14" s="76"/>
      <c r="W14" s="76"/>
    </row>
    <row r="15" ht="21.75" customHeight="1" spans="1:23">
      <c r="A15" s="66" t="s">
        <v>250</v>
      </c>
      <c r="B15" s="66" t="s">
        <v>251</v>
      </c>
      <c r="C15" s="66" t="s">
        <v>252</v>
      </c>
      <c r="D15" s="66" t="s">
        <v>70</v>
      </c>
      <c r="E15" s="66" t="s">
        <v>101</v>
      </c>
      <c r="F15" s="66" t="s">
        <v>102</v>
      </c>
      <c r="G15" s="66" t="s">
        <v>253</v>
      </c>
      <c r="H15" s="66" t="s">
        <v>254</v>
      </c>
      <c r="I15" s="76">
        <v>120956.06</v>
      </c>
      <c r="J15" s="76"/>
      <c r="K15" s="76"/>
      <c r="L15" s="76"/>
      <c r="M15" s="76"/>
      <c r="N15" s="76"/>
      <c r="O15" s="76"/>
      <c r="P15" s="76"/>
      <c r="Q15" s="76"/>
      <c r="R15" s="76">
        <v>120956.06</v>
      </c>
      <c r="S15" s="76">
        <v>120956.06</v>
      </c>
      <c r="T15" s="76"/>
      <c r="U15" s="76"/>
      <c r="V15" s="76"/>
      <c r="W15" s="76"/>
    </row>
    <row r="16" ht="21.75" customHeight="1" spans="1:23">
      <c r="A16" s="66" t="s">
        <v>250</v>
      </c>
      <c r="B16" s="66" t="s">
        <v>251</v>
      </c>
      <c r="C16" s="66" t="s">
        <v>252</v>
      </c>
      <c r="D16" s="66" t="s">
        <v>70</v>
      </c>
      <c r="E16" s="66" t="s">
        <v>101</v>
      </c>
      <c r="F16" s="66" t="s">
        <v>102</v>
      </c>
      <c r="G16" s="66" t="s">
        <v>201</v>
      </c>
      <c r="H16" s="66" t="s">
        <v>200</v>
      </c>
      <c r="I16" s="76">
        <v>33632.53</v>
      </c>
      <c r="J16" s="76"/>
      <c r="K16" s="76"/>
      <c r="L16" s="76"/>
      <c r="M16" s="76"/>
      <c r="N16" s="76"/>
      <c r="O16" s="76"/>
      <c r="P16" s="76"/>
      <c r="Q16" s="76"/>
      <c r="R16" s="76">
        <v>33632.53</v>
      </c>
      <c r="S16" s="76">
        <v>33632.53</v>
      </c>
      <c r="T16" s="76"/>
      <c r="U16" s="76"/>
      <c r="V16" s="76"/>
      <c r="W16" s="76"/>
    </row>
    <row r="17" ht="21.75" customHeight="1" spans="1:23">
      <c r="A17" s="66" t="s">
        <v>250</v>
      </c>
      <c r="B17" s="66" t="s">
        <v>251</v>
      </c>
      <c r="C17" s="66" t="s">
        <v>252</v>
      </c>
      <c r="D17" s="66" t="s">
        <v>70</v>
      </c>
      <c r="E17" s="66" t="s">
        <v>101</v>
      </c>
      <c r="F17" s="66" t="s">
        <v>102</v>
      </c>
      <c r="G17" s="66" t="s">
        <v>246</v>
      </c>
      <c r="H17" s="66" t="s">
        <v>247</v>
      </c>
      <c r="I17" s="76">
        <v>39220</v>
      </c>
      <c r="J17" s="76"/>
      <c r="K17" s="76"/>
      <c r="L17" s="76"/>
      <c r="M17" s="76"/>
      <c r="N17" s="76"/>
      <c r="O17" s="76"/>
      <c r="P17" s="76"/>
      <c r="Q17" s="76"/>
      <c r="R17" s="76">
        <v>39220</v>
      </c>
      <c r="S17" s="76">
        <v>39220</v>
      </c>
      <c r="T17" s="76"/>
      <c r="U17" s="76"/>
      <c r="V17" s="76"/>
      <c r="W17" s="76"/>
    </row>
    <row r="18" ht="21.75" customHeight="1" spans="1:23">
      <c r="A18" s="66" t="s">
        <v>250</v>
      </c>
      <c r="B18" s="66" t="s">
        <v>255</v>
      </c>
      <c r="C18" s="66" t="s">
        <v>256</v>
      </c>
      <c r="D18" s="66" t="s">
        <v>70</v>
      </c>
      <c r="E18" s="66" t="s">
        <v>101</v>
      </c>
      <c r="F18" s="66" t="s">
        <v>102</v>
      </c>
      <c r="G18" s="66" t="s">
        <v>257</v>
      </c>
      <c r="H18" s="66" t="s">
        <v>81</v>
      </c>
      <c r="I18" s="76">
        <v>431000</v>
      </c>
      <c r="J18" s="76"/>
      <c r="K18" s="76"/>
      <c r="L18" s="76"/>
      <c r="M18" s="76"/>
      <c r="N18" s="76"/>
      <c r="O18" s="76"/>
      <c r="P18" s="76"/>
      <c r="Q18" s="76"/>
      <c r="R18" s="76">
        <v>431000</v>
      </c>
      <c r="S18" s="76"/>
      <c r="T18" s="76"/>
      <c r="U18" s="76"/>
      <c r="V18" s="76"/>
      <c r="W18" s="76">
        <v>431000</v>
      </c>
    </row>
    <row r="19" ht="18.75" customHeight="1" spans="1:23">
      <c r="A19" s="31" t="s">
        <v>165</v>
      </c>
      <c r="B19" s="32"/>
      <c r="C19" s="32"/>
      <c r="D19" s="32"/>
      <c r="E19" s="32"/>
      <c r="F19" s="32"/>
      <c r="G19" s="32"/>
      <c r="H19" s="33"/>
      <c r="I19" s="76">
        <v>722703.54</v>
      </c>
      <c r="J19" s="76">
        <v>5316</v>
      </c>
      <c r="K19" s="76">
        <v>5316</v>
      </c>
      <c r="L19" s="76"/>
      <c r="M19" s="76"/>
      <c r="N19" s="76">
        <v>92578.95</v>
      </c>
      <c r="O19" s="76"/>
      <c r="P19" s="76"/>
      <c r="Q19" s="76"/>
      <c r="R19" s="76">
        <v>624808.59</v>
      </c>
      <c r="S19" s="76">
        <v>193808.59</v>
      </c>
      <c r="T19" s="76"/>
      <c r="U19" s="76"/>
      <c r="V19" s="76"/>
      <c r="W19" s="76">
        <v>431000</v>
      </c>
    </row>
  </sheetData>
  <mergeCells count="28">
    <mergeCell ref="A2:W2"/>
    <mergeCell ref="A3:H3"/>
    <mergeCell ref="J4:M4"/>
    <mergeCell ref="N4:P4"/>
    <mergeCell ref="R4:W4"/>
    <mergeCell ref="A19:H19"/>
    <mergeCell ref="A4:A7"/>
    <mergeCell ref="B4:B7"/>
    <mergeCell ref="C4:C7"/>
    <mergeCell ref="D4:D7"/>
    <mergeCell ref="E4:E7"/>
    <mergeCell ref="F4:F7"/>
    <mergeCell ref="G4:G7"/>
    <mergeCell ref="H4:H7"/>
    <mergeCell ref="I4:I7"/>
    <mergeCell ref="L5:L7"/>
    <mergeCell ref="M5:M7"/>
    <mergeCell ref="N5:N7"/>
    <mergeCell ref="O5:O7"/>
    <mergeCell ref="P5:P7"/>
    <mergeCell ref="Q4:Q7"/>
    <mergeCell ref="R5:R7"/>
    <mergeCell ref="S5:S7"/>
    <mergeCell ref="T5:T7"/>
    <mergeCell ref="U5:U7"/>
    <mergeCell ref="V5:V7"/>
    <mergeCell ref="W5:W7"/>
    <mergeCell ref="J5:K6"/>
  </mergeCells>
  <printOptions horizontalCentered="1"/>
  <pageMargins left="0.37" right="0.37" top="0.56" bottom="0.56" header="0.48" footer="0.48"/>
  <pageSetup paperSize="9" scale="56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J22"/>
  <sheetViews>
    <sheetView showZeros="0" workbookViewId="0">
      <selection activeCell="A1" sqref="A1"/>
    </sheetView>
  </sheetViews>
  <sheetFormatPr defaultColWidth="9.13636363636364" defaultRowHeight="12" customHeight="1"/>
  <cols>
    <col min="1" max="1" width="34.2818181818182" customWidth="1"/>
    <col min="2" max="2" width="29" customWidth="1"/>
    <col min="3" max="5" width="23.5727272727273" customWidth="1"/>
    <col min="6" max="6" width="11.2818181818182" customWidth="1"/>
    <col min="7" max="7" width="25.1363636363636" customWidth="1"/>
    <col min="8" max="8" width="15.5727272727273" customWidth="1"/>
    <col min="9" max="9" width="13.4181818181818" customWidth="1"/>
    <col min="10" max="10" width="18.8545454545455" customWidth="1"/>
  </cols>
  <sheetData>
    <row r="1" ht="18" customHeight="1" spans="10:10">
      <c r="J1" s="2" t="s">
        <v>258</v>
      </c>
    </row>
    <row r="2" ht="39.75" customHeight="1" spans="1:10">
      <c r="A2" s="62" t="str">
        <f>"2026"&amp;"年部门项目支出绩效目标表"</f>
        <v>2026年部门项目支出绩效目标表</v>
      </c>
      <c r="B2" s="3"/>
      <c r="C2" s="3"/>
      <c r="D2" s="3"/>
      <c r="E2" s="3"/>
      <c r="F2" s="63"/>
      <c r="G2" s="3"/>
      <c r="H2" s="63"/>
      <c r="I2" s="63"/>
      <c r="J2" s="3"/>
    </row>
    <row r="3" ht="17.25" customHeight="1" spans="1:1">
      <c r="A3" s="4" t="str">
        <f>"单位名称："&amp;"禄劝彝族苗族自治县则黑中学"</f>
        <v>单位名称：禄劝彝族苗族自治县则黑中学</v>
      </c>
    </row>
    <row r="4" ht="44.25" customHeight="1" spans="1:10">
      <c r="A4" s="64" t="s">
        <v>177</v>
      </c>
      <c r="B4" s="64" t="s">
        <v>259</v>
      </c>
      <c r="C4" s="64" t="s">
        <v>260</v>
      </c>
      <c r="D4" s="64" t="s">
        <v>261</v>
      </c>
      <c r="E4" s="64" t="s">
        <v>262</v>
      </c>
      <c r="F4" s="65" t="s">
        <v>263</v>
      </c>
      <c r="G4" s="64" t="s">
        <v>264</v>
      </c>
      <c r="H4" s="65" t="s">
        <v>265</v>
      </c>
      <c r="I4" s="65" t="s">
        <v>266</v>
      </c>
      <c r="J4" s="64" t="s">
        <v>267</v>
      </c>
    </row>
    <row r="5" ht="18.75" customHeight="1" spans="1:10">
      <c r="A5" s="132">
        <v>1</v>
      </c>
      <c r="B5" s="132">
        <v>2</v>
      </c>
      <c r="C5" s="132">
        <v>3</v>
      </c>
      <c r="D5" s="132">
        <v>4</v>
      </c>
      <c r="E5" s="132">
        <v>5</v>
      </c>
      <c r="F5" s="34">
        <v>6</v>
      </c>
      <c r="G5" s="132">
        <v>7</v>
      </c>
      <c r="H5" s="34">
        <v>8</v>
      </c>
      <c r="I5" s="34">
        <v>9</v>
      </c>
      <c r="J5" s="132">
        <v>10</v>
      </c>
    </row>
    <row r="6" ht="42" customHeight="1" spans="1:10">
      <c r="A6" s="28" t="s">
        <v>70</v>
      </c>
      <c r="B6" s="66"/>
      <c r="C6" s="66"/>
      <c r="D6" s="66"/>
      <c r="E6" s="52"/>
      <c r="F6" s="67"/>
      <c r="G6" s="52"/>
      <c r="H6" s="67"/>
      <c r="I6" s="67"/>
      <c r="J6" s="52"/>
    </row>
    <row r="7" ht="42" customHeight="1" spans="1:10">
      <c r="A7" s="133" t="s">
        <v>240</v>
      </c>
      <c r="B7" s="20" t="s">
        <v>268</v>
      </c>
      <c r="C7" s="20" t="s">
        <v>269</v>
      </c>
      <c r="D7" s="20" t="s">
        <v>270</v>
      </c>
      <c r="E7" s="28" t="s">
        <v>271</v>
      </c>
      <c r="F7" s="20" t="s">
        <v>272</v>
      </c>
      <c r="G7" s="28" t="s">
        <v>84</v>
      </c>
      <c r="H7" s="20" t="s">
        <v>273</v>
      </c>
      <c r="I7" s="20" t="s">
        <v>274</v>
      </c>
      <c r="J7" s="28" t="s">
        <v>275</v>
      </c>
    </row>
    <row r="8" ht="42" customHeight="1" spans="1:10">
      <c r="A8" s="133" t="s">
        <v>240</v>
      </c>
      <c r="B8" s="20" t="s">
        <v>268</v>
      </c>
      <c r="C8" s="20" t="s">
        <v>269</v>
      </c>
      <c r="D8" s="20" t="s">
        <v>276</v>
      </c>
      <c r="E8" s="28" t="s">
        <v>277</v>
      </c>
      <c r="F8" s="20" t="s">
        <v>272</v>
      </c>
      <c r="G8" s="28" t="s">
        <v>278</v>
      </c>
      <c r="H8" s="20" t="s">
        <v>279</v>
      </c>
      <c r="I8" s="20" t="s">
        <v>274</v>
      </c>
      <c r="J8" s="28" t="s">
        <v>280</v>
      </c>
    </row>
    <row r="9" ht="42" customHeight="1" spans="1:10">
      <c r="A9" s="133" t="s">
        <v>240</v>
      </c>
      <c r="B9" s="20" t="s">
        <v>268</v>
      </c>
      <c r="C9" s="20" t="s">
        <v>269</v>
      </c>
      <c r="D9" s="20" t="s">
        <v>281</v>
      </c>
      <c r="E9" s="28" t="s">
        <v>282</v>
      </c>
      <c r="F9" s="20" t="s">
        <v>272</v>
      </c>
      <c r="G9" s="28" t="s">
        <v>283</v>
      </c>
      <c r="H9" s="20" t="s">
        <v>279</v>
      </c>
      <c r="I9" s="20" t="s">
        <v>274</v>
      </c>
      <c r="J9" s="28" t="s">
        <v>284</v>
      </c>
    </row>
    <row r="10" ht="42" customHeight="1" spans="1:10">
      <c r="A10" s="133" t="s">
        <v>240</v>
      </c>
      <c r="B10" s="20" t="s">
        <v>268</v>
      </c>
      <c r="C10" s="20" t="s">
        <v>285</v>
      </c>
      <c r="D10" s="20" t="s">
        <v>286</v>
      </c>
      <c r="E10" s="28" t="s">
        <v>287</v>
      </c>
      <c r="F10" s="20" t="s">
        <v>288</v>
      </c>
      <c r="G10" s="28" t="s">
        <v>289</v>
      </c>
      <c r="H10" s="20" t="s">
        <v>290</v>
      </c>
      <c r="I10" s="20" t="s">
        <v>274</v>
      </c>
      <c r="J10" s="28" t="s">
        <v>291</v>
      </c>
    </row>
    <row r="11" ht="42" customHeight="1" spans="1:10">
      <c r="A11" s="133" t="s">
        <v>240</v>
      </c>
      <c r="B11" s="20" t="s">
        <v>268</v>
      </c>
      <c r="C11" s="20" t="s">
        <v>285</v>
      </c>
      <c r="D11" s="20" t="s">
        <v>292</v>
      </c>
      <c r="E11" s="28" t="s">
        <v>293</v>
      </c>
      <c r="F11" s="20" t="s">
        <v>272</v>
      </c>
      <c r="G11" s="28" t="s">
        <v>294</v>
      </c>
      <c r="H11" s="20" t="s">
        <v>295</v>
      </c>
      <c r="I11" s="20" t="s">
        <v>274</v>
      </c>
      <c r="J11" s="28" t="s">
        <v>296</v>
      </c>
    </row>
    <row r="12" ht="42" customHeight="1" spans="1:10">
      <c r="A12" s="133" t="s">
        <v>240</v>
      </c>
      <c r="B12" s="20" t="s">
        <v>268</v>
      </c>
      <c r="C12" s="20" t="s">
        <v>297</v>
      </c>
      <c r="D12" s="20" t="s">
        <v>298</v>
      </c>
      <c r="E12" s="28" t="s">
        <v>299</v>
      </c>
      <c r="F12" s="20" t="s">
        <v>288</v>
      </c>
      <c r="G12" s="28" t="s">
        <v>278</v>
      </c>
      <c r="H12" s="20" t="s">
        <v>279</v>
      </c>
      <c r="I12" s="20" t="s">
        <v>274</v>
      </c>
      <c r="J12" s="28" t="s">
        <v>300</v>
      </c>
    </row>
    <row r="13" ht="42" customHeight="1" spans="1:10">
      <c r="A13" s="133" t="s">
        <v>256</v>
      </c>
      <c r="B13" s="20" t="s">
        <v>301</v>
      </c>
      <c r="C13" s="20" t="s">
        <v>269</v>
      </c>
      <c r="D13" s="20" t="s">
        <v>270</v>
      </c>
      <c r="E13" s="28" t="s">
        <v>271</v>
      </c>
      <c r="F13" s="20" t="s">
        <v>272</v>
      </c>
      <c r="G13" s="28" t="s">
        <v>302</v>
      </c>
      <c r="H13" s="20" t="s">
        <v>273</v>
      </c>
      <c r="I13" s="20" t="s">
        <v>274</v>
      </c>
      <c r="J13" s="28" t="s">
        <v>275</v>
      </c>
    </row>
    <row r="14" ht="42" customHeight="1" spans="1:10">
      <c r="A14" s="133" t="s">
        <v>256</v>
      </c>
      <c r="B14" s="20" t="s">
        <v>301</v>
      </c>
      <c r="C14" s="20" t="s">
        <v>269</v>
      </c>
      <c r="D14" s="20" t="s">
        <v>276</v>
      </c>
      <c r="E14" s="28" t="s">
        <v>303</v>
      </c>
      <c r="F14" s="20" t="s">
        <v>288</v>
      </c>
      <c r="G14" s="28" t="s">
        <v>278</v>
      </c>
      <c r="H14" s="20" t="s">
        <v>279</v>
      </c>
      <c r="I14" s="20" t="s">
        <v>274</v>
      </c>
      <c r="J14" s="28" t="s">
        <v>304</v>
      </c>
    </row>
    <row r="15" ht="42" customHeight="1" spans="1:10">
      <c r="A15" s="133" t="s">
        <v>256</v>
      </c>
      <c r="B15" s="20" t="s">
        <v>301</v>
      </c>
      <c r="C15" s="20" t="s">
        <v>269</v>
      </c>
      <c r="D15" s="20" t="s">
        <v>281</v>
      </c>
      <c r="E15" s="28" t="s">
        <v>282</v>
      </c>
      <c r="F15" s="20" t="s">
        <v>272</v>
      </c>
      <c r="G15" s="28" t="s">
        <v>283</v>
      </c>
      <c r="H15" s="20" t="s">
        <v>279</v>
      </c>
      <c r="I15" s="20" t="s">
        <v>274</v>
      </c>
      <c r="J15" s="28" t="s">
        <v>284</v>
      </c>
    </row>
    <row r="16" ht="42" customHeight="1" spans="1:10">
      <c r="A16" s="133" t="s">
        <v>256</v>
      </c>
      <c r="B16" s="20" t="s">
        <v>301</v>
      </c>
      <c r="C16" s="20" t="s">
        <v>285</v>
      </c>
      <c r="D16" s="20" t="s">
        <v>286</v>
      </c>
      <c r="E16" s="28" t="s">
        <v>287</v>
      </c>
      <c r="F16" s="20" t="s">
        <v>288</v>
      </c>
      <c r="G16" s="28" t="s">
        <v>305</v>
      </c>
      <c r="H16" s="20" t="s">
        <v>290</v>
      </c>
      <c r="I16" s="20" t="s">
        <v>274</v>
      </c>
      <c r="J16" s="28" t="s">
        <v>291</v>
      </c>
    </row>
    <row r="17" ht="42" customHeight="1" spans="1:10">
      <c r="A17" s="133" t="s">
        <v>256</v>
      </c>
      <c r="B17" s="20" t="s">
        <v>301</v>
      </c>
      <c r="C17" s="20" t="s">
        <v>285</v>
      </c>
      <c r="D17" s="20" t="s">
        <v>292</v>
      </c>
      <c r="E17" s="28" t="s">
        <v>293</v>
      </c>
      <c r="F17" s="20" t="s">
        <v>272</v>
      </c>
      <c r="G17" s="28" t="s">
        <v>294</v>
      </c>
      <c r="H17" s="20" t="s">
        <v>306</v>
      </c>
      <c r="I17" s="20" t="s">
        <v>274</v>
      </c>
      <c r="J17" s="28" t="s">
        <v>296</v>
      </c>
    </row>
    <row r="18" ht="42" customHeight="1" spans="1:10">
      <c r="A18" s="133" t="s">
        <v>256</v>
      </c>
      <c r="B18" s="20" t="s">
        <v>301</v>
      </c>
      <c r="C18" s="20" t="s">
        <v>297</v>
      </c>
      <c r="D18" s="20" t="s">
        <v>298</v>
      </c>
      <c r="E18" s="28" t="s">
        <v>299</v>
      </c>
      <c r="F18" s="20" t="s">
        <v>288</v>
      </c>
      <c r="G18" s="28" t="s">
        <v>283</v>
      </c>
      <c r="H18" s="20" t="s">
        <v>279</v>
      </c>
      <c r="I18" s="20" t="s">
        <v>274</v>
      </c>
      <c r="J18" s="28" t="s">
        <v>300</v>
      </c>
    </row>
    <row r="19" ht="42" customHeight="1" spans="1:10">
      <c r="A19" s="133" t="s">
        <v>252</v>
      </c>
      <c r="B19" s="20" t="s">
        <v>307</v>
      </c>
      <c r="C19" s="20" t="s">
        <v>269</v>
      </c>
      <c r="D19" s="20" t="s">
        <v>270</v>
      </c>
      <c r="E19" s="28" t="s">
        <v>308</v>
      </c>
      <c r="F19" s="20" t="s">
        <v>288</v>
      </c>
      <c r="G19" s="28" t="s">
        <v>91</v>
      </c>
      <c r="H19" s="20" t="s">
        <v>309</v>
      </c>
      <c r="I19" s="20" t="s">
        <v>310</v>
      </c>
      <c r="J19" s="28" t="s">
        <v>311</v>
      </c>
    </row>
    <row r="20" ht="42" customHeight="1" spans="1:10">
      <c r="A20" s="133" t="s">
        <v>252</v>
      </c>
      <c r="B20" s="20" t="s">
        <v>307</v>
      </c>
      <c r="C20" s="20" t="s">
        <v>269</v>
      </c>
      <c r="D20" s="20" t="s">
        <v>276</v>
      </c>
      <c r="E20" s="28" t="s">
        <v>312</v>
      </c>
      <c r="F20" s="20" t="s">
        <v>272</v>
      </c>
      <c r="G20" s="28" t="s">
        <v>278</v>
      </c>
      <c r="H20" s="20" t="s">
        <v>279</v>
      </c>
      <c r="I20" s="20" t="s">
        <v>310</v>
      </c>
      <c r="J20" s="28" t="s">
        <v>313</v>
      </c>
    </row>
    <row r="21" ht="42" customHeight="1" spans="1:10">
      <c r="A21" s="133" t="s">
        <v>252</v>
      </c>
      <c r="B21" s="20" t="s">
        <v>307</v>
      </c>
      <c r="C21" s="20" t="s">
        <v>285</v>
      </c>
      <c r="D21" s="20" t="s">
        <v>292</v>
      </c>
      <c r="E21" s="28" t="s">
        <v>314</v>
      </c>
      <c r="F21" s="20" t="s">
        <v>288</v>
      </c>
      <c r="G21" s="28" t="s">
        <v>278</v>
      </c>
      <c r="H21" s="20" t="s">
        <v>279</v>
      </c>
      <c r="I21" s="20" t="s">
        <v>274</v>
      </c>
      <c r="J21" s="28" t="s">
        <v>315</v>
      </c>
    </row>
    <row r="22" ht="42" customHeight="1" spans="1:10">
      <c r="A22" s="133" t="s">
        <v>252</v>
      </c>
      <c r="B22" s="20" t="s">
        <v>307</v>
      </c>
      <c r="C22" s="20" t="s">
        <v>297</v>
      </c>
      <c r="D22" s="20" t="s">
        <v>298</v>
      </c>
      <c r="E22" s="28" t="s">
        <v>299</v>
      </c>
      <c r="F22" s="20" t="s">
        <v>288</v>
      </c>
      <c r="G22" s="28" t="s">
        <v>283</v>
      </c>
      <c r="H22" s="20" t="s">
        <v>279</v>
      </c>
      <c r="I22" s="20" t="s">
        <v>310</v>
      </c>
      <c r="J22" s="28" t="s">
        <v>300</v>
      </c>
    </row>
  </sheetData>
  <mergeCells count="8">
    <mergeCell ref="A2:J2"/>
    <mergeCell ref="A3:H3"/>
    <mergeCell ref="A7:A12"/>
    <mergeCell ref="A13:A18"/>
    <mergeCell ref="A19:A22"/>
    <mergeCell ref="B7:B12"/>
    <mergeCell ref="B13:B18"/>
    <mergeCell ref="B19:B22"/>
  </mergeCells>
  <printOptions horizontalCentered="1"/>
  <pageMargins left="0.96" right="0.96" top="0.72" bottom="0.72" header="0" footer="0"/>
  <pageSetup paperSize="9" scale="6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部门财务收支预算总表01-1</vt:lpstr>
      <vt:lpstr>部门收入预算表01-2</vt:lpstr>
      <vt:lpstr>部门支出预算表01-3</vt:lpstr>
      <vt:lpstr>部门财政拨款收支预算总表02-1</vt:lpstr>
      <vt:lpstr>一般公共预算支出预算表02-2</vt:lpstr>
      <vt:lpstr>一般公共预算“三公”经费支出预算表03</vt:lpstr>
      <vt:lpstr>部门基本支出预算表04</vt:lpstr>
      <vt:lpstr>部门项目支出预算表05-1</vt:lpstr>
      <vt:lpstr>部门项目支出绩效目标表05-2</vt:lpstr>
      <vt:lpstr>部门政府性基金预算支出预算表06</vt:lpstr>
      <vt:lpstr>部门政府采购预算表07</vt:lpstr>
      <vt:lpstr>部门政府购买服务预算表08</vt:lpstr>
      <vt:lpstr>对下转移支付预算表09-1</vt:lpstr>
      <vt:lpstr>对下转移支付绩效目标表09-2</vt:lpstr>
      <vt:lpstr>部门新增资产配置表10</vt:lpstr>
      <vt:lpstr>上级转移支付补助项目支出预算表11</vt:lpstr>
      <vt:lpstr>部门项目中期规划预算表12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联想le</cp:lastModifiedBy>
  <dcterms:created xsi:type="dcterms:W3CDTF">2026-05-21T13:19:52Z</dcterms:created>
  <dcterms:modified xsi:type="dcterms:W3CDTF">2026-05-21T13:51:01Z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803E1A3E5904456AAFFD56F6E66C3128_13</vt:lpwstr>
  </property>
  <property fmtid="{D5CDD505-2E9C-101B-9397-08002B2CF9AE}" pid="3" name="KSOProductBuildVer">
    <vt:lpwstr>2052-12.1.0.16729</vt:lpwstr>
  </property>
</Properties>
</file>