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firstSheet="11" activeTab="15"/>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部门新增资产配置表10" sheetId="15" r:id="rId15"/>
    <sheet name="上级转移支付补助项目支出预算表11" sheetId="16" r:id="rId16"/>
    <sheet name="部门项目中期规划预算表12" sheetId="17" r:id="rId17"/>
  </sheets>
  <definedNames>
    <definedName name="_xlnm.Print_Titles" localSheetId="0">'部门财务收支预算总表01-1'!$A:$A,'部门财务收支预算总表01-1'!$1:$1</definedName>
    <definedName name="_xlnm.Print_Titles" localSheetId="1">'部门收入预算表01-2'!$A:$A,'部门收入预算表01-2'!$1:$1</definedName>
    <definedName name="_xlnm.Print_Titles" localSheetId="2">'部门支出预算表01-3'!$A:$A,'部门支出预算表01-3'!$1:$1</definedName>
    <definedName name="_xlnm.Print_Titles" localSheetId="3">'部门财政拨款收支预算总表02-1'!$A:$A,'部门财政拨款收支预算总表02-1'!$1:$1</definedName>
    <definedName name="_xlnm.Print_Titles" localSheetId="4">'一般公共预算支出预算表02-2'!$A:$A,'一般公共预算支出预算表02-2'!$1:$5</definedName>
    <definedName name="_xlnm.Print_Titles" localSheetId="5">一般公共预算“三公”经费支出预算表03!$A:$A,一般公共预算“三公”经费支出预算表03!$1:$1</definedName>
    <definedName name="_xlnm.Print_Titles" localSheetId="6">部门基本支出预算表04!$A:$A,部门基本支出预算表04!$1:$1</definedName>
    <definedName name="_xlnm.Print_Titles" localSheetId="7">'部门项目支出预算表05-1'!$A:$A,'部门项目支出预算表05-1'!$1:$1</definedName>
    <definedName name="_xlnm.Print_Titles" localSheetId="8">'部门项目支出绩效目标表05-2'!$A:$A,'部门项目支出绩效目标表05-2'!$1:$1</definedName>
    <definedName name="_xlnm.Print_Titles" localSheetId="9">部门政府性基金预算支出预算表06!$A:$A,部门政府性基金预算支出预算表06!$1:$6</definedName>
    <definedName name="_xlnm.Print_Titles" localSheetId="10">部门政府采购预算表07!$A:$A,部门政府采购预算表07!$1:$1</definedName>
    <definedName name="_xlnm.Print_Titles" localSheetId="11">部门政府购买服务预算表08!$A:$A,部门政府购买服务预算表08!$1:$1</definedName>
    <definedName name="_xlnm.Print_Titles" localSheetId="12">'对下转移支付预算表09-1'!$A:$A,'对下转移支付预算表09-1'!$1:$1</definedName>
    <definedName name="_xlnm.Print_Titles" localSheetId="13">'对下转移支付绩效目标表09-2'!$A:$A,'对下转移支付绩效目标表09-2'!$1:$1</definedName>
    <definedName name="_xlnm.Print_Titles" localSheetId="14">部门新增资产配置表10!$A:$A,部门新增资产配置表10!$1:$1</definedName>
    <definedName name="_xlnm.Print_Titles" localSheetId="15">上级转移支付补助项目支出预算表11!$A:$A,上级转移支付补助项目支出预算表11!$1:$1</definedName>
    <definedName name="_xlnm.Print_Titles" localSheetId="16">部门项目中期规划预算表12!$A:$A,部门项目中期规划预算表12!$1:$1</definedName>
  </definedNames>
  <calcPr calcId="144525"/>
</workbook>
</file>

<file path=xl/sharedStrings.xml><?xml version="1.0" encoding="utf-8"?>
<sst xmlns="http://schemas.openxmlformats.org/spreadsheetml/2006/main" count="1407" uniqueCount="475">
  <si>
    <t>预算01-1表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</si>
  <si>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</si>
  <si>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</si>
  <si>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</si>
  <si>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</si>
  <si>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</si>
  <si>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</si>
  <si>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</si>
  <si>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</si>
  <si>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</si>
  <si>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</si>
  <si>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</si>
  <si>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</si>
  <si>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</si>
  <si>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</si>
  <si>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</si>
  <si>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</si>
  <si>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</si>
  <si>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</si>
  <si>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</si>
  <si>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</si>
  <si>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</si>
  <si>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</si>
  <si>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</si>
  <si>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</si>
  <si>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</si>
  <si>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</si>
  <si>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</si>
  <si>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</si>
  <si>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</si>
  <si>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</si>
  <si>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</si>
  <si>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</si>
  <si>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</si>
  <si>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</si>
  <si>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</si>
  <si>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</si>
  <si>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</si>
  <si>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</si>
  <si>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</si>
  <si>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</si>
  <si>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</si>
  <si>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</si>
  <si>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</si>
  <si>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</si>
  <si>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</si>
  <si>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</si>
  <si>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</si>
  <si>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</si>
  <si>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</si>
  <si>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</si>
  <si>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</si>
  <si>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</si>
  <si>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</si>
  <si>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</si>
  <si>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</si>
  <si>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</si>
  <si>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</si>
  <si>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</si>
  <si>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</si>
  <si>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</si>
  <si>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</si>
  <si>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</si>
  <si>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</si>
  <si>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</si>
  <si>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</si>
  <si>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</si>
  <si>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</si>
  <si>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</si>
  <si>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416</t>
  </si>
  <si>
    <t>禄劝彝族苗族自治县融媒体中心</t>
  </si>
  <si>
    <t>416001</t>
  </si>
  <si>
    <t>预算01-3表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</si>
  <si>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</si>
  <si>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</si>
  <si>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</si>
  <si>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</si>
  <si>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</si>
  <si>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</si>
  <si>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</si>
  <si>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</si>
  <si>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</si>
  <si>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</si>
  <si>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</si>
  <si>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</si>
  <si>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</si>
  <si>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</si>
  <si>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</si>
  <si>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</si>
  <si>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</si>
  <si>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</si>
  <si>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</si>
  <si>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</si>
  <si>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</si>
  <si>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</si>
  <si>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</si>
  <si>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</si>
  <si>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</si>
  <si>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207</t>
  </si>
  <si>
    <t>文化旅游体育与传媒支出</t>
  </si>
  <si>
    <t>20708</t>
  </si>
  <si>
    <t>广播电视</t>
  </si>
  <si>
    <t>2070899</t>
  </si>
  <si>
    <t>其他广播电视支出</t>
  </si>
  <si>
    <t>208</t>
  </si>
  <si>
    <t>社会保障和就业支出</t>
  </si>
  <si>
    <t>20805</t>
  </si>
  <si>
    <t>行政事业单位养老支出</t>
  </si>
  <si>
    <t>2080505</t>
  </si>
  <si>
    <t>机关事业单位基本养老保险缴费支出</t>
  </si>
  <si>
    <t>2080506</t>
  </si>
  <si>
    <t>机关事业单位职业年金缴费支出</t>
  </si>
  <si>
    <t>20808</t>
  </si>
  <si>
    <t>抚恤</t>
  </si>
  <si>
    <t>2080801</t>
  </si>
  <si>
    <t>死亡抚恤</t>
  </si>
  <si>
    <t>20899</t>
  </si>
  <si>
    <t>其他社会保障和就业支出</t>
  </si>
  <si>
    <t>2089999</t>
  </si>
  <si>
    <t>210</t>
  </si>
  <si>
    <t>卫生健康支出</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</si>
  <si>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</si>
  <si>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</si>
  <si>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</si>
  <si>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</si>
  <si>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</si>
  <si>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</si>
  <si>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</si>
  <si>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</si>
  <si>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</si>
  <si>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</si>
  <si>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</si>
  <si>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</si>
  <si>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</si>
  <si>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</si>
  <si>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预算02-1表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</si>
  <si>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</si>
  <si>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</si>
  <si>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</si>
  <si>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</si>
  <si>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</si>
  <si>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</si>
  <si>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</si>
  <si>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</si>
  <si>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</si>
  <si>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</si>
  <si>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</si>
  <si>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</si>
  <si>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</si>
  <si>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</si>
  <si>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</si>
  <si>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</si>
  <si>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</si>
  <si>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</si>
  <si>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</si>
  <si>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</si>
  <si>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</si>
  <si>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</si>
  <si>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</si>
  <si>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</si>
  <si>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</si>
  <si>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</si>
  <si>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</si>
  <si>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</si>
  <si>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</si>
  <si>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</si>
  <si>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</si>
  <si>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</si>
  <si>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</si>
  <si>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</si>
  <si>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部门预算支出功能分类科目</t>
  </si>
  <si>
    <t>人员经费</t>
  </si>
  <si>
    <t>公用经费</t>
  </si>
  <si>
    <t>合  计</t>
  </si>
  <si>
    <t>预算03表</t>
  </si>
  <si>
    <t>“三公”经费合计</t>
  </si>
  <si>
    <t>因公出国（境）费</t>
  </si>
  <si>
    <t>公务用车购置及运行费</t>
  </si>
  <si>
    <t>公务接待费</t>
  </si>
  <si>
    <t>公务用车购置费</t>
  </si>
  <si>
    <t>公务用车运行费</t>
  </si>
  <si>
    <t>预算04表</t>
  </si>
  <si>
    <t>主管部门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</si>
  <si>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</si>
  <si>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</si>
  <si>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</si>
  <si>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</si>
  <si>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</si>
  <si>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</si>
  <si>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</si>
  <si>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</si>
  <si>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</si>
  <si>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</si>
  <si>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</si>
  <si>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</si>
  <si>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</si>
  <si>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</si>
  <si>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</si>
  <si>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</si>
  <si>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已预拨</t>
  </si>
  <si>
    <t>530128210000000002800</t>
  </si>
  <si>
    <t>事业人员支出工资</t>
  </si>
  <si>
    <t>30101</t>
  </si>
  <si>
    <t>基本工资</t>
  </si>
  <si>
    <t>530128210000000002802</t>
  </si>
  <si>
    <t>30113</t>
  </si>
  <si>
    <t>530128210000000002804</t>
  </si>
  <si>
    <t>公车购置及运维费</t>
  </si>
  <si>
    <t>30231</t>
  </si>
  <si>
    <t>公务用车运行维护费</t>
  </si>
  <si>
    <t>530128210000000002805</t>
  </si>
  <si>
    <t>工会经费</t>
  </si>
  <si>
    <t>30228</t>
  </si>
  <si>
    <t>530128210000000002806</t>
  </si>
  <si>
    <t>一般公用经费</t>
  </si>
  <si>
    <t>30201</t>
  </si>
  <si>
    <t>办公费</t>
  </si>
  <si>
    <t>30211</t>
  </si>
  <si>
    <t>差旅费</t>
  </si>
  <si>
    <t>530128231100001349987</t>
  </si>
  <si>
    <t>退休人员医疗保险及医疗统筹</t>
  </si>
  <si>
    <t>30111</t>
  </si>
  <si>
    <t>公务员医疗补助缴费</t>
  </si>
  <si>
    <t>30112</t>
  </si>
  <si>
    <t>其他社会保障缴费</t>
  </si>
  <si>
    <t>530128231100001380557</t>
  </si>
  <si>
    <t>绩效考核奖励（2017提高部分）</t>
  </si>
  <si>
    <t>30107</t>
  </si>
  <si>
    <t>绩效工资</t>
  </si>
  <si>
    <t>530128231100001380570</t>
  </si>
  <si>
    <t>事业年终一次性奖金</t>
  </si>
  <si>
    <t>30103</t>
  </si>
  <si>
    <t>奖金</t>
  </si>
  <si>
    <t>530128231100001380577</t>
  </si>
  <si>
    <t>事业人员绩效工资</t>
  </si>
  <si>
    <t>530128231100001380578</t>
  </si>
  <si>
    <t>事业人员支出津贴</t>
  </si>
  <si>
    <t>30102</t>
  </si>
  <si>
    <t>津贴补贴</t>
  </si>
  <si>
    <t>530128231100001380597</t>
  </si>
  <si>
    <t>工伤保险</t>
  </si>
  <si>
    <t>530128231100001380605</t>
  </si>
  <si>
    <t>医疗保险缴费</t>
  </si>
  <si>
    <t>30110</t>
  </si>
  <si>
    <t>职工基本医疗保险缴费</t>
  </si>
  <si>
    <t>530128231100001380608</t>
  </si>
  <si>
    <t>失业保险</t>
  </si>
  <si>
    <t>530128231100001380615</t>
  </si>
  <si>
    <t>养老保险缴费</t>
  </si>
  <si>
    <t>30108</t>
  </si>
  <si>
    <t>机关事业单位基本养老保险缴费</t>
  </si>
  <si>
    <t>530128231100001380620</t>
  </si>
  <si>
    <t>职业年金缴费</t>
  </si>
  <si>
    <t>30109</t>
  </si>
  <si>
    <t>预算05-1表</t>
  </si>
  <si>
    <t>项目分类</t>
  </si>
  <si>
    <t>项目单位</t>
  </si>
  <si>
    <t>经济科目编码</t>
  </si>
  <si>
    <t>经济科目名称</t>
  </si>
  <si>
    <t>本年拨款</t>
  </si>
  <si>
    <t>其中：本次下达</t>
  </si>
  <si>
    <t>对个人和家庭的补助</t>
  </si>
  <si>
    <t>530128261100005093205</t>
  </si>
  <si>
    <t>城市居民遗属生活补助经费</t>
  </si>
  <si>
    <t>30304</t>
  </si>
  <si>
    <t>抚恤金</t>
  </si>
  <si>
    <t>530128261100005093218</t>
  </si>
  <si>
    <t>农村遗属生活补助经费</t>
  </si>
  <si>
    <t>专业信息系统运行维护费</t>
  </si>
  <si>
    <t>530128210000000001046</t>
  </si>
  <si>
    <t>政府门户网站运维经费</t>
  </si>
  <si>
    <t>30213</t>
  </si>
  <si>
    <t>维修（护）费</t>
  </si>
  <si>
    <t>530128210000000001050</t>
  </si>
  <si>
    <t>昆明信息港网站服务经费</t>
  </si>
  <si>
    <t>530128210000000001940</t>
  </si>
  <si>
    <t>秀屏社区数字电视收视维护经费</t>
  </si>
  <si>
    <t>专项业务类</t>
  </si>
  <si>
    <t>530128210000000001052</t>
  </si>
  <si>
    <t>禄劝彝族苗族自治县自办广播、电视节目片源购置经费</t>
  </si>
  <si>
    <t>530128231100001352851</t>
  </si>
  <si>
    <t>禄劝县级应急广播系统平台、网络运行维护、禄劝融媒APP运维统筹经费</t>
  </si>
  <si>
    <t>530128241100002304546</t>
  </si>
  <si>
    <t>禄劝融媒APP平台运行维护经费</t>
  </si>
  <si>
    <t>530128251100003686006</t>
  </si>
  <si>
    <t>县级融媒体中心建设项目质量保证资金</t>
  </si>
  <si>
    <t>530128251100003726424</t>
  </si>
  <si>
    <t>禄劝电视台高清化系统升级改造建设非编存储设备购置经费</t>
  </si>
  <si>
    <t>31003</t>
  </si>
  <si>
    <t>专用设备购置</t>
  </si>
  <si>
    <t>530128251100003885130</t>
  </si>
  <si>
    <t>禄劝融媒体中心解决中心机房系统设备综合集成整改升级项目建设经费</t>
  </si>
  <si>
    <t>530128251100003885131</t>
  </si>
  <si>
    <t>禄劝彝族苗族自治县融媒体中心解决办公楼外墙排危改造项目建设经费</t>
  </si>
  <si>
    <t>530128251100004360935</t>
  </si>
  <si>
    <t>2025年中央支持地方公共文化服务体系建设补助资金</t>
  </si>
  <si>
    <t>530128251100004424766</t>
  </si>
  <si>
    <t>2025年省级广播电视事业发展专项资金</t>
  </si>
  <si>
    <t>530128261100005096142</t>
  </si>
  <si>
    <t>禄劝县应急广播体系建设项目履约保证金经费</t>
  </si>
  <si>
    <t>事业发展类</t>
  </si>
  <si>
    <t>530128251100003726724</t>
  </si>
  <si>
    <t>单位自有资金支出经费</t>
  </si>
  <si>
    <t>预算05-2表</t>
  </si>
  <si>
    <t>项目年度绩效目标</t>
  </si>
  <si>
    <t>一级指标</t>
  </si>
  <si>
    <t>二级指标</t>
  </si>
  <si>
    <t>三级指标</t>
  </si>
  <si>
    <t>指标性质</t>
  </si>
  <si>
    <t>指标值</t>
  </si>
  <si>
    <t>度量单位</t>
  </si>
  <si>
    <t>指标属性</t>
  </si>
  <si>
    <t>指标内容</t>
  </si>
  <si>
    <t>昆明信息港网站服务费</t>
  </si>
  <si>
    <t>产出指标</t>
  </si>
  <si>
    <t>数量指标</t>
  </si>
  <si>
    <t>昆明信息港网站服务</t>
  </si>
  <si>
    <t>&gt;=</t>
  </si>
  <si>
    <t>20</t>
  </si>
  <si>
    <t>次</t>
  </si>
  <si>
    <t>定量指标</t>
  </si>
  <si>
    <t>按照上级规定指标</t>
  </si>
  <si>
    <t>效益指标</t>
  </si>
  <si>
    <t>社会效益</t>
  </si>
  <si>
    <t>全年完成昆明信息港网站服务任务</t>
  </si>
  <si>
    <t>=</t>
  </si>
  <si>
    <t>100</t>
  </si>
  <si>
    <t>%</t>
  </si>
  <si>
    <t>按照绩效评价标准</t>
  </si>
  <si>
    <t>满意度指标</t>
  </si>
  <si>
    <t>服务对象满意度</t>
  </si>
  <si>
    <t>群众对 昆明信息港网站服务满意度</t>
  </si>
  <si>
    <t>90</t>
  </si>
  <si>
    <t>可持续影响</t>
  </si>
  <si>
    <t>经济社会发展影响力</t>
  </si>
  <si>
    <t>群众对广播电视新闻媒体宣传满意度</t>
  </si>
  <si>
    <t>98</t>
  </si>
  <si>
    <t>禄劝融媒APP平台运行维护，每年年终考核需要开通功能模块。平台运行网络专线宽带费6万元；平台内容纠错审核系统费3万元；平台模块运行维护服务费13万元。</t>
  </si>
  <si>
    <t>全年完成目标任务数</t>
  </si>
  <si>
    <t>年</t>
  </si>
  <si>
    <t>按时完成广播电视新闻媒体运行维护</t>
  </si>
  <si>
    <t>时效指标</t>
  </si>
  <si>
    <t>年底完成指标合格率</t>
  </si>
  <si>
    <t>95</t>
  </si>
  <si>
    <t>对社会经济发展影响力</t>
  </si>
  <si>
    <t>稳步提升</t>
  </si>
  <si>
    <t>群众对广播电视公共服务满意度</t>
  </si>
  <si>
    <t>禄劝彝族苗族自治县县级应急广播系统网络租用、县级平台运行维护</t>
  </si>
  <si>
    <t>完成县级应急广播体系建设县级平台1个，17个乡镇街道平台，840个行政村和自然村平台。</t>
  </si>
  <si>
    <t>1017</t>
  </si>
  <si>
    <t>套</t>
  </si>
  <si>
    <t>按照应急广播体系建设实施方案完成</t>
  </si>
  <si>
    <t>质量指标</t>
  </si>
  <si>
    <t>按照上级要求圆满较好完成下达安装任务数并通过省级验收</t>
  </si>
  <si>
    <t>全县应急广播综合覆盖率</t>
  </si>
  <si>
    <t>应急广播服务可持续性</t>
  </si>
  <si>
    <t>长期</t>
  </si>
  <si>
    <t>完成禄劝县应急广播体系建设项目履约保证金经费</t>
  </si>
  <si>
    <t>持续稳定</t>
  </si>
  <si>
    <t>群众对广播电视新闻媒体服务满意度</t>
  </si>
  <si>
    <t>成本指标</t>
  </si>
  <si>
    <t>社会成本指标</t>
  </si>
  <si>
    <t>年底完成目标任务</t>
  </si>
  <si>
    <t>禄劝电视台自办广播、电视节目片源购置费8.00万元。</t>
  </si>
  <si>
    <t>全年播出自办广播、电视节目时长</t>
  </si>
  <si>
    <t>小时</t>
  </si>
  <si>
    <t>自办广播、电视节目覆盖率</t>
  </si>
  <si>
    <t>自办广播、电视节目对经济发展的影响力</t>
  </si>
  <si>
    <t>定性指标</t>
  </si>
  <si>
    <t>自办广播、电视节目对人民群众的满意度</t>
  </si>
  <si>
    <t>秀屏社区数字电视收视维护费</t>
  </si>
  <si>
    <t>完成秀屏社区数字电视维修服务</t>
  </si>
  <si>
    <t>2390</t>
  </si>
  <si>
    <t>户</t>
  </si>
  <si>
    <t>按照绩效评价指标</t>
  </si>
  <si>
    <t>对秀屏社区经济社会发展影响力</t>
  </si>
  <si>
    <t>对秀屏社区数字电视用户维修服务满意度</t>
  </si>
  <si>
    <t>广播电视新闻媒体宣传业务工作</t>
  </si>
  <si>
    <t>完成广播电视新闻媒体宣传业务工作</t>
  </si>
  <si>
    <t>生态环境成本指标</t>
  </si>
  <si>
    <t>生态环境</t>
  </si>
  <si>
    <t>良好</t>
  </si>
  <si>
    <t>生态环境良好</t>
  </si>
  <si>
    <t>做好全县门户网站业务服务</t>
  </si>
  <si>
    <t>300</t>
  </si>
  <si>
    <t>完成政府门户网站相关工作</t>
  </si>
  <si>
    <t>条</t>
  </si>
  <si>
    <t>对全县各部门的预决算进行公开</t>
  </si>
  <si>
    <t>完成禄劝融媒体中心解决中心机房系统设备综合集成整改升级项目建设</t>
  </si>
  <si>
    <t>年底完成项目建设设备采购安装调试</t>
  </si>
  <si>
    <t>完成项目设备采购安装调试</t>
  </si>
  <si>
    <t>对全县经济社会发展影响力</t>
  </si>
  <si>
    <t>按照民意调查测评</t>
  </si>
  <si>
    <t>完成年底城市居民遗属生活补助经费</t>
  </si>
  <si>
    <t>生态效益</t>
  </si>
  <si>
    <t>经济成本指标</t>
  </si>
  <si>
    <t>完成支付城市居民遗属生活补助经费</t>
  </si>
  <si>
    <t>完成农村遗属生活补助经费</t>
  </si>
  <si>
    <t>完成办公楼外墙排危改造项目建设</t>
  </si>
  <si>
    <t>禄劝中心办公楼外墙排危改造项目建设</t>
  </si>
  <si>
    <t>完成办公楼外墙排危改造项目建设工程</t>
  </si>
  <si>
    <t>按照合同期限完成</t>
  </si>
  <si>
    <t>对经济社会发展影响力</t>
  </si>
  <si>
    <t>按照项目建设合同执行</t>
  </si>
  <si>
    <t>通过民意调查数据测算</t>
  </si>
  <si>
    <t>预算06表</t>
  </si>
  <si>
    <t>政府性基金预算支出预算表</t>
  </si>
  <si>
    <t>单位名称：昆明市发展和改革委员会</t>
  </si>
  <si>
    <t>政府性基金预算支出</t>
  </si>
  <si>
    <t>备注：此表无数据，本单位无部门政府性基金预算支出。</t>
  </si>
  <si>
    <t>预算07表</t>
  </si>
  <si>
    <t>预算项目</t>
  </si>
  <si>
    <t>采购项目</t>
  </si>
  <si>
    <t>采购品目</t>
  </si>
  <si>
    <t>计量
单位</t>
  </si>
  <si>
    <t>数量</t>
  </si>
  <si>
    <t>面向中小企业预留资金</t>
  </si>
  <si>
    <t>政府性基金</t>
  </si>
  <si>
    <t>国有资本经营收益</t>
  </si>
  <si>
    <t>财政专户管理的收入</t>
  </si>
  <si>
    <t>单位自筹</t>
  </si>
  <si>
    <t>备注：当面向中小企业预留资金大于合计时，面向中小企业预留资金为三年预计数。备注：此表无数据，本单位无部门政府采购预算支出。</t>
  </si>
  <si>
    <t>预算08表</t>
  </si>
  <si>
    <t>政府购买服务项目</t>
  </si>
  <si>
    <t>政府购买服务指导性目录代码</t>
  </si>
  <si>
    <t>基本支出/项目支出</t>
  </si>
  <si>
    <t>所属服务类别</t>
  </si>
  <si>
    <t>所属服务领域</t>
  </si>
  <si>
    <t>购买内容简述</t>
  </si>
  <si>
    <t>备注：此表无数据，本单位无部门政府购买服务预算支出。</t>
  </si>
  <si>
    <t>预算09-1表</t>
  </si>
  <si>
    <t>单位名称（项目）</t>
  </si>
  <si>
    <t>地区</t>
  </si>
  <si>
    <t>盘龙区</t>
  </si>
  <si>
    <t>五华区</t>
  </si>
  <si>
    <t>西山区</t>
  </si>
  <si>
    <t>官渡区</t>
  </si>
  <si>
    <t>呈贡区</t>
  </si>
  <si>
    <t>晋宁区</t>
  </si>
  <si>
    <t>东川区</t>
  </si>
  <si>
    <t>富民县</t>
  </si>
  <si>
    <t>宜良县</t>
  </si>
  <si>
    <t>石林县</t>
  </si>
  <si>
    <t>禄劝县</t>
  </si>
  <si>
    <t>寻甸县</t>
  </si>
  <si>
    <t>高新区</t>
  </si>
  <si>
    <t>滇池旅游度假区</t>
  </si>
  <si>
    <t>阳宗海管委会</t>
  </si>
  <si>
    <t>滇中新区</t>
  </si>
  <si>
    <t>安宁市</t>
  </si>
  <si>
    <t>经开区</t>
  </si>
  <si>
    <t>嵩明县</t>
  </si>
  <si>
    <t>磨憨经济合作区</t>
  </si>
  <si>
    <t>备注：此表无数据，本单位无对下转移支付预算。</t>
  </si>
  <si>
    <t>预算09-2表</t>
  </si>
  <si>
    <t>备注：此表无数据，本单位无对下转移支付绩效目标预算。</t>
  </si>
  <si>
    <t xml:space="preserve">预算10表
</t>
  </si>
  <si>
    <t>资产类别</t>
  </si>
  <si>
    <t>资产分类代码.名称</t>
  </si>
  <si>
    <t>资产名称</t>
  </si>
  <si>
    <t>计量单位</t>
  </si>
  <si>
    <t>财政部门批复数（元）</t>
  </si>
  <si>
    <t>单价</t>
  </si>
  <si>
    <t>金额</t>
  </si>
  <si>
    <t>备注：此表无数据，本单位无新增资产配置预算支出。</t>
  </si>
  <si>
    <t>预算11表</t>
  </si>
  <si>
    <t>上级补助</t>
  </si>
  <si>
    <t>备注：此表无数据，本单位无上级转移支付补助项目支出预算。</t>
  </si>
  <si>
    <t>预算12表</t>
  </si>
  <si>
    <t>项目级次</t>
  </si>
  <si>
    <t>114 对个人和家庭的补助</t>
  </si>
  <si>
    <t>本级</t>
  </si>
  <si>
    <t>223 专业信息系统运行维护费</t>
  </si>
  <si>
    <t>311 专项业务类</t>
  </si>
  <si>
    <t/>
  </si>
</sst>
</file>

<file path=xl/styles.xml><?xml version="1.0" encoding="utf-8"?>
<styleSheet xmlns="http://schemas.openxmlformats.org/spreadsheetml/2006/main">
  <numFmts count="9">
    <numFmt numFmtId="176" formatCode="yyyy\-mm\-dd\ hh:mm:ss"/>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 numFmtId="177" formatCode="#,##0;\-#,##0;;@"/>
    <numFmt numFmtId="178" formatCode="yyyy\-mm\-dd"/>
    <numFmt numFmtId="179" formatCode="hh:mm:ss"/>
    <numFmt numFmtId="180" formatCode="#,##0.00;\-#,##0.00;;@"/>
  </numFmts>
  <fonts count="35">
    <font>
      <sz val="11"/>
      <color theme="1"/>
      <name val="宋体"/>
      <charset val="134"/>
      <scheme val="minor"/>
    </font>
    <font>
      <sz val="10"/>
      <color rgb="FF000000"/>
      <name val="宋体"/>
      <charset val="134"/>
    </font>
    <font>
      <sz val="9"/>
      <color rgb="FF000000"/>
      <name val="宋体"/>
      <charset val="134"/>
    </font>
    <font>
      <b/>
      <sz val="23"/>
      <color rgb="FF000000"/>
      <name val="宋体"/>
      <charset val="134"/>
    </font>
    <font>
      <sz val="11"/>
      <color rgb="FF000000"/>
      <name val="宋体"/>
      <charset val="134"/>
    </font>
    <font>
      <sz val="9"/>
      <color theme="1"/>
      <name val="宋体"/>
      <charset val="134"/>
    </font>
    <font>
      <sz val="10"/>
      <color rgb="FF000000"/>
      <name val="Arial"/>
      <charset val="134"/>
    </font>
    <font>
      <b/>
      <sz val="23.95"/>
      <color rgb="FF000000"/>
      <name val="宋体"/>
      <charset val="134"/>
    </font>
    <font>
      <b/>
      <sz val="22"/>
      <color rgb="FF000000"/>
      <name val="宋体"/>
      <charset val="134"/>
    </font>
    <font>
      <sz val="10"/>
      <color rgb="FFFFFFFF"/>
      <name val="宋体"/>
      <charset val="134"/>
    </font>
    <font>
      <b/>
      <sz val="21"/>
      <color rgb="FF000000"/>
      <name val="宋体"/>
      <charset val="134"/>
    </font>
    <font>
      <b/>
      <sz val="18"/>
      <color rgb="FF000000"/>
      <name val="宋体"/>
      <charset val="134"/>
    </font>
    <font>
      <sz val="9.75"/>
      <color rgb="FF000000"/>
      <name val="SimSun"/>
      <charset val="134"/>
    </font>
    <font>
      <b/>
      <sz val="9"/>
      <color rgb="FF000000"/>
      <name val="宋体"/>
      <charset val="134"/>
    </font>
    <font>
      <b/>
      <sz val="9"/>
      <color theme="1"/>
      <name val="宋体"/>
      <charset val="134"/>
    </font>
    <font>
      <sz val="9"/>
      <name val="宋体"/>
      <charset val="134"/>
    </font>
    <font>
      <b/>
      <sz val="11"/>
      <color rgb="FF3F3F3F"/>
      <name val="宋体"/>
      <charset val="0"/>
      <scheme val="minor"/>
    </font>
    <font>
      <b/>
      <sz val="11"/>
      <color theme="3"/>
      <name val="宋体"/>
      <charset val="134"/>
      <scheme val="minor"/>
    </font>
    <font>
      <b/>
      <sz val="18"/>
      <color theme="3"/>
      <name val="宋体"/>
      <charset val="134"/>
      <scheme val="minor"/>
    </font>
    <font>
      <sz val="11"/>
      <color rgb="FF3F3F76"/>
      <name val="宋体"/>
      <charset val="0"/>
      <scheme val="minor"/>
    </font>
    <font>
      <sz val="11"/>
      <color theme="1"/>
      <name val="宋体"/>
      <charset val="0"/>
      <scheme val="minor"/>
    </font>
    <font>
      <sz val="11"/>
      <color theme="0"/>
      <name val="宋体"/>
      <charset val="0"/>
      <scheme val="minor"/>
    </font>
    <font>
      <sz val="11"/>
      <color rgb="FFFA7D00"/>
      <name val="宋体"/>
      <charset val="0"/>
      <scheme val="minor"/>
    </font>
    <font>
      <i/>
      <sz val="11"/>
      <color rgb="FF7F7F7F"/>
      <name val="宋体"/>
      <charset val="0"/>
      <scheme val="minor"/>
    </font>
    <font>
      <sz val="11"/>
      <color rgb="FF9C0006"/>
      <name val="宋体"/>
      <charset val="0"/>
      <scheme val="minor"/>
    </font>
    <font>
      <b/>
      <sz val="13"/>
      <color theme="3"/>
      <name val="宋体"/>
      <charset val="134"/>
      <scheme val="minor"/>
    </font>
    <font>
      <u/>
      <sz val="11"/>
      <color rgb="FF800080"/>
      <name val="宋体"/>
      <charset val="0"/>
      <scheme val="minor"/>
    </font>
    <font>
      <sz val="11"/>
      <color rgb="FF9C6500"/>
      <name val="宋体"/>
      <charset val="0"/>
      <scheme val="minor"/>
    </font>
    <font>
      <b/>
      <sz val="11"/>
      <color rgb="FFFA7D00"/>
      <name val="宋体"/>
      <charset val="0"/>
      <scheme val="minor"/>
    </font>
    <font>
      <b/>
      <sz val="15"/>
      <color theme="3"/>
      <name val="宋体"/>
      <charset val="134"/>
      <scheme val="minor"/>
    </font>
    <font>
      <u/>
      <sz val="11"/>
      <color rgb="FF0000FF"/>
      <name val="宋体"/>
      <charset val="0"/>
      <scheme val="minor"/>
    </font>
    <font>
      <b/>
      <sz val="11"/>
      <color theme="1"/>
      <name val="宋体"/>
      <charset val="0"/>
      <scheme val="minor"/>
    </font>
    <font>
      <sz val="11"/>
      <color rgb="FFFF0000"/>
      <name val="宋体"/>
      <charset val="0"/>
      <scheme val="minor"/>
    </font>
    <font>
      <b/>
      <sz val="11"/>
      <color rgb="FFFFFFFF"/>
      <name val="宋体"/>
      <charset val="0"/>
      <scheme val="minor"/>
    </font>
    <font>
      <sz val="11"/>
      <color rgb="FF006100"/>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rgb="FFF2F2F2"/>
        <bgColor indexed="64"/>
      </patternFill>
    </fill>
    <fill>
      <patternFill patternType="solid">
        <fgColor rgb="FFFFCC99"/>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theme="9" tint="0.599993896298105"/>
        <bgColor indexed="64"/>
      </patternFill>
    </fill>
    <fill>
      <patternFill patternType="solid">
        <fgColor theme="8"/>
        <bgColor indexed="64"/>
      </patternFill>
    </fill>
    <fill>
      <patternFill patternType="solid">
        <fgColor theme="5"/>
        <bgColor indexed="64"/>
      </patternFill>
    </fill>
    <fill>
      <patternFill patternType="solid">
        <fgColor theme="6" tint="0.599993896298105"/>
        <bgColor indexed="64"/>
      </patternFill>
    </fill>
    <fill>
      <patternFill patternType="solid">
        <fgColor rgb="FFFFFFCC"/>
        <bgColor indexed="64"/>
      </patternFill>
    </fill>
    <fill>
      <patternFill patternType="solid">
        <fgColor rgb="FFFFC7CE"/>
        <bgColor indexed="64"/>
      </patternFill>
    </fill>
    <fill>
      <patternFill patternType="solid">
        <fgColor theme="9" tint="0.399975585192419"/>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theme="6" tint="0.399975585192419"/>
        <bgColor indexed="64"/>
      </patternFill>
    </fill>
    <fill>
      <patternFill patternType="solid">
        <fgColor rgb="FFFFEB9C"/>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rgb="FFA5A5A5"/>
        <bgColor indexed="64"/>
      </patternFill>
    </fill>
    <fill>
      <patternFill patternType="solid">
        <fgColor rgb="FFC6EFCE"/>
        <bgColor indexed="64"/>
      </patternFill>
    </fill>
    <fill>
      <patternFill patternType="solid">
        <fgColor theme="7"/>
        <bgColor indexed="64"/>
      </patternFill>
    </fill>
    <fill>
      <patternFill patternType="solid">
        <fgColor theme="4"/>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theme="9"/>
        <bgColor indexed="64"/>
      </patternFill>
    </fill>
    <fill>
      <patternFill patternType="solid">
        <fgColor theme="7" tint="0.599993896298105"/>
        <bgColor indexed="64"/>
      </patternFill>
    </fill>
    <fill>
      <patternFill patternType="solid">
        <fgColor theme="6"/>
        <bgColor indexed="64"/>
      </patternFill>
    </fill>
    <fill>
      <patternFill patternType="solid">
        <fgColor theme="4" tint="0.599993896298105"/>
        <bgColor indexed="64"/>
      </patternFill>
    </fill>
    <fill>
      <patternFill patternType="solid">
        <fgColor theme="8" tint="0.599993896298105"/>
        <bgColor indexed="64"/>
      </patternFill>
    </fill>
    <fill>
      <patternFill patternType="solid">
        <fgColor theme="5" tint="0.599993896298105"/>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s>
  <cellStyleXfs count="57">
    <xf numFmtId="0" fontId="0" fillId="0" borderId="0"/>
    <xf numFmtId="42" fontId="0" fillId="0" borderId="0" applyFont="0" applyFill="0" applyBorder="0" applyAlignment="0" applyProtection="0">
      <alignment vertical="center"/>
    </xf>
    <xf numFmtId="0" fontId="20" fillId="8" borderId="0" applyNumberFormat="0" applyBorder="0" applyAlignment="0" applyProtection="0">
      <alignment vertical="center"/>
    </xf>
    <xf numFmtId="0" fontId="19" fillId="4" borderId="1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176" fontId="15" fillId="0" borderId="7">
      <alignment horizontal="right" vertical="center"/>
    </xf>
    <xf numFmtId="0" fontId="20" fillId="12" borderId="0" applyNumberFormat="0" applyBorder="0" applyAlignment="0" applyProtection="0">
      <alignment vertical="center"/>
    </xf>
    <xf numFmtId="0" fontId="24" fillId="14" borderId="0" applyNumberFormat="0" applyBorder="0" applyAlignment="0" applyProtection="0">
      <alignment vertical="center"/>
    </xf>
    <xf numFmtId="43" fontId="0" fillId="0" borderId="0" applyFont="0" applyFill="0" applyBorder="0" applyAlignment="0" applyProtection="0">
      <alignment vertical="center"/>
    </xf>
    <xf numFmtId="0" fontId="21" fillId="18" borderId="0" applyNumberFormat="0" applyBorder="0" applyAlignment="0" applyProtection="0">
      <alignment vertical="center"/>
    </xf>
    <xf numFmtId="0" fontId="30" fillId="0" borderId="0" applyNumberFormat="0" applyFill="0" applyBorder="0" applyAlignment="0" applyProtection="0">
      <alignment vertical="center"/>
    </xf>
    <xf numFmtId="9" fontId="0" fillId="0" borderId="0" applyFont="0" applyFill="0" applyBorder="0" applyAlignment="0" applyProtection="0">
      <alignment vertical="center"/>
    </xf>
    <xf numFmtId="178" fontId="15" fillId="0" borderId="7">
      <alignment horizontal="right" vertical="center"/>
    </xf>
    <xf numFmtId="0" fontId="26" fillId="0" borderId="0" applyNumberFormat="0" applyFill="0" applyBorder="0" applyAlignment="0" applyProtection="0">
      <alignment vertical="center"/>
    </xf>
    <xf numFmtId="0" fontId="0" fillId="13" borderId="18" applyNumberFormat="0" applyFont="0" applyAlignment="0" applyProtection="0">
      <alignment vertical="center"/>
    </xf>
    <xf numFmtId="0" fontId="21" fillId="21" borderId="0" applyNumberFormat="0" applyBorder="0" applyAlignment="0" applyProtection="0">
      <alignment vertical="center"/>
    </xf>
    <xf numFmtId="0" fontId="17"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9" fillId="0" borderId="19" applyNumberFormat="0" applyFill="0" applyAlignment="0" applyProtection="0">
      <alignment vertical="center"/>
    </xf>
    <xf numFmtId="0" fontId="25" fillId="0" borderId="19" applyNumberFormat="0" applyFill="0" applyAlignment="0" applyProtection="0">
      <alignment vertical="center"/>
    </xf>
    <xf numFmtId="0" fontId="21" fillId="7" borderId="0" applyNumberFormat="0" applyBorder="0" applyAlignment="0" applyProtection="0">
      <alignment vertical="center"/>
    </xf>
    <xf numFmtId="0" fontId="17" fillId="0" borderId="15" applyNumberFormat="0" applyFill="0" applyAlignment="0" applyProtection="0">
      <alignment vertical="center"/>
    </xf>
    <xf numFmtId="0" fontId="21" fillId="6" borderId="0" applyNumberFormat="0" applyBorder="0" applyAlignment="0" applyProtection="0">
      <alignment vertical="center"/>
    </xf>
    <xf numFmtId="0" fontId="16" fillId="3" borderId="14" applyNumberFormat="0" applyAlignment="0" applyProtection="0">
      <alignment vertical="center"/>
    </xf>
    <xf numFmtId="0" fontId="28" fillId="3" borderId="16" applyNumberFormat="0" applyAlignment="0" applyProtection="0">
      <alignment vertical="center"/>
    </xf>
    <xf numFmtId="0" fontId="33" fillId="22" borderId="21" applyNumberFormat="0" applyAlignment="0" applyProtection="0">
      <alignment vertical="center"/>
    </xf>
    <xf numFmtId="0" fontId="20" fillId="5" borderId="0" applyNumberFormat="0" applyBorder="0" applyAlignment="0" applyProtection="0">
      <alignment vertical="center"/>
    </xf>
    <xf numFmtId="0" fontId="21" fillId="11" borderId="0" applyNumberFormat="0" applyBorder="0" applyAlignment="0" applyProtection="0">
      <alignment vertical="center"/>
    </xf>
    <xf numFmtId="0" fontId="22" fillId="0" borderId="17" applyNumberFormat="0" applyFill="0" applyAlignment="0" applyProtection="0">
      <alignment vertical="center"/>
    </xf>
    <xf numFmtId="0" fontId="31" fillId="0" borderId="20" applyNumberFormat="0" applyFill="0" applyAlignment="0" applyProtection="0">
      <alignment vertical="center"/>
    </xf>
    <xf numFmtId="0" fontId="34" fillId="23" borderId="0" applyNumberFormat="0" applyBorder="0" applyAlignment="0" applyProtection="0">
      <alignment vertical="center"/>
    </xf>
    <xf numFmtId="0" fontId="27" fillId="19" borderId="0" applyNumberFormat="0" applyBorder="0" applyAlignment="0" applyProtection="0">
      <alignment vertical="center"/>
    </xf>
    <xf numFmtId="10" fontId="15" fillId="0" borderId="7">
      <alignment horizontal="right" vertical="center"/>
    </xf>
    <xf numFmtId="0" fontId="20" fillId="17" borderId="0" applyNumberFormat="0" applyBorder="0" applyAlignment="0" applyProtection="0">
      <alignment vertical="center"/>
    </xf>
    <xf numFmtId="0" fontId="21" fillId="25" borderId="0" applyNumberFormat="0" applyBorder="0" applyAlignment="0" applyProtection="0">
      <alignment vertical="center"/>
    </xf>
    <xf numFmtId="0" fontId="20" fillId="27" borderId="0" applyNumberFormat="0" applyBorder="0" applyAlignment="0" applyProtection="0">
      <alignment vertical="center"/>
    </xf>
    <xf numFmtId="0" fontId="20" fillId="31" borderId="0" applyNumberFormat="0" applyBorder="0" applyAlignment="0" applyProtection="0">
      <alignment vertical="center"/>
    </xf>
    <xf numFmtId="0" fontId="20" fillId="16" borderId="0" applyNumberFormat="0" applyBorder="0" applyAlignment="0" applyProtection="0">
      <alignment vertical="center"/>
    </xf>
    <xf numFmtId="0" fontId="20" fillId="33" borderId="0" applyNumberFormat="0" applyBorder="0" applyAlignment="0" applyProtection="0">
      <alignment vertical="center"/>
    </xf>
    <xf numFmtId="0" fontId="21" fillId="30" borderId="0" applyNumberFormat="0" applyBorder="0" applyAlignment="0" applyProtection="0">
      <alignment vertical="center"/>
    </xf>
    <xf numFmtId="0" fontId="21" fillId="24" borderId="0" applyNumberFormat="0" applyBorder="0" applyAlignment="0" applyProtection="0">
      <alignment vertical="center"/>
    </xf>
    <xf numFmtId="0" fontId="20" fillId="26" borderId="0" applyNumberFormat="0" applyBorder="0" applyAlignment="0" applyProtection="0">
      <alignment vertical="center"/>
    </xf>
    <xf numFmtId="0" fontId="20" fillId="29" borderId="0" applyNumberFormat="0" applyBorder="0" applyAlignment="0" applyProtection="0">
      <alignment vertical="center"/>
    </xf>
    <xf numFmtId="0" fontId="21" fillId="10" borderId="0" applyNumberFormat="0" applyBorder="0" applyAlignment="0" applyProtection="0">
      <alignment vertical="center"/>
    </xf>
    <xf numFmtId="0" fontId="20" fillId="32" borderId="0" applyNumberFormat="0" applyBorder="0" applyAlignment="0" applyProtection="0">
      <alignment vertical="center"/>
    </xf>
    <xf numFmtId="0" fontId="21" fillId="20" borderId="0" applyNumberFormat="0" applyBorder="0" applyAlignment="0" applyProtection="0">
      <alignment vertical="center"/>
    </xf>
    <xf numFmtId="0" fontId="21" fillId="28" borderId="0" applyNumberFormat="0" applyBorder="0" applyAlignment="0" applyProtection="0">
      <alignment vertical="center"/>
    </xf>
    <xf numFmtId="0" fontId="20" fillId="9" borderId="0" applyNumberFormat="0" applyBorder="0" applyAlignment="0" applyProtection="0">
      <alignment vertical="center"/>
    </xf>
    <xf numFmtId="0" fontId="21" fillId="15" borderId="0" applyNumberFormat="0" applyBorder="0" applyAlignment="0" applyProtection="0">
      <alignment vertical="center"/>
    </xf>
    <xf numFmtId="180" fontId="15" fillId="0" borderId="7">
      <alignment horizontal="right" vertical="center"/>
    </xf>
    <xf numFmtId="49" fontId="15" fillId="0" borderId="7">
      <alignment horizontal="left" vertical="center" wrapText="1"/>
    </xf>
    <xf numFmtId="180" fontId="15" fillId="0" borderId="7">
      <alignment horizontal="right" vertical="center"/>
    </xf>
    <xf numFmtId="179" fontId="15" fillId="0" borderId="7">
      <alignment horizontal="right" vertical="center"/>
    </xf>
    <xf numFmtId="177" fontId="15" fillId="0" borderId="7">
      <alignment horizontal="right" vertical="center"/>
    </xf>
  </cellStyleXfs>
  <cellXfs count="194">
    <xf numFmtId="0" fontId="0" fillId="0" borderId="0" xfId="0" applyFont="1" applyBorder="1"/>
    <xf numFmtId="49" fontId="1" fillId="0" borderId="0" xfId="0" applyNumberFormat="1" applyFont="1" applyBorder="1"/>
    <xf numFmtId="0" fontId="2" fillId="0" borderId="0" xfId="0" applyFont="1" applyBorder="1" applyAlignment="1" applyProtection="1">
      <alignment horizontal="right" vertical="center"/>
      <protection locked="0"/>
    </xf>
    <xf numFmtId="0" fontId="3" fillId="0" borderId="0" xfId="0" applyFont="1" applyBorder="1" applyAlignment="1">
      <alignment horizontal="center" vertical="center"/>
    </xf>
    <xf numFmtId="0" fontId="2" fillId="0" borderId="0" xfId="0" applyFont="1" applyBorder="1" applyAlignment="1" applyProtection="1">
      <alignment horizontal="left" vertical="center"/>
      <protection locked="0"/>
    </xf>
    <xf numFmtId="0" fontId="4" fillId="0" borderId="0" xfId="0" applyFont="1" applyBorder="1" applyAlignment="1">
      <alignment horizontal="left" vertical="center"/>
    </xf>
    <xf numFmtId="0" fontId="4" fillId="0" borderId="0" xfId="0" applyFont="1" applyBorder="1"/>
    <xf numFmtId="0" fontId="2" fillId="0" borderId="0" xfId="0" applyFont="1" applyBorder="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1" xfId="0" applyFont="1" applyBorder="1" applyAlignment="1">
      <alignment horizontal="center" vertical="center"/>
    </xf>
    <xf numFmtId="0" fontId="4" fillId="2" borderId="6" xfId="0" applyFont="1" applyFill="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1" fillId="0" borderId="7" xfId="0" applyFont="1" applyBorder="1" applyAlignment="1">
      <alignment horizontal="center" vertical="center"/>
    </xf>
    <xf numFmtId="0" fontId="2" fillId="2" borderId="7" xfId="0" applyFont="1" applyFill="1" applyBorder="1" applyAlignment="1" applyProtection="1">
      <alignment horizontal="left" vertical="center" wrapText="1"/>
      <protection locked="0"/>
    </xf>
    <xf numFmtId="0" fontId="2" fillId="0" borderId="7" xfId="0" applyFont="1" applyBorder="1" applyAlignment="1" applyProtection="1">
      <alignment horizontal="left" vertical="center"/>
      <protection locked="0"/>
    </xf>
    <xf numFmtId="4" fontId="2" fillId="0" borderId="7" xfId="0" applyNumberFormat="1" applyFont="1" applyBorder="1" applyAlignment="1" applyProtection="1">
      <alignment horizontal="right" vertical="center" wrapText="1"/>
      <protection locked="0"/>
    </xf>
    <xf numFmtId="49" fontId="5" fillId="0" borderId="7" xfId="53" applyNumberFormat="1" applyFont="1" applyBorder="1">
      <alignment horizontal="left" vertical="center" wrapText="1"/>
    </xf>
    <xf numFmtId="0" fontId="2" fillId="0" borderId="2" xfId="0" applyFont="1" applyBorder="1" applyAlignment="1" applyProtection="1">
      <alignment horizontal="center"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4" fillId="2" borderId="1" xfId="0" applyFont="1" applyFill="1" applyBorder="1" applyAlignment="1">
      <alignment horizontal="center" vertical="center"/>
    </xf>
    <xf numFmtId="0" fontId="4" fillId="0" borderId="5" xfId="0" applyFont="1" applyBorder="1" applyAlignment="1">
      <alignment horizontal="center" vertical="center"/>
    </xf>
    <xf numFmtId="0" fontId="2" fillId="0" borderId="7" xfId="0" applyFont="1" applyBorder="1" applyAlignment="1">
      <alignment horizontal="left" vertical="center" wrapText="1"/>
    </xf>
    <xf numFmtId="4" fontId="2" fillId="0" borderId="7" xfId="0" applyNumberFormat="1" applyFont="1" applyBorder="1" applyAlignment="1">
      <alignment horizontal="right" vertical="center" wrapText="1"/>
    </xf>
    <xf numFmtId="0" fontId="2" fillId="0" borderId="7" xfId="0" applyFont="1" applyBorder="1" applyAlignment="1" applyProtection="1">
      <alignment horizontal="left" vertical="center" wrapText="1"/>
      <protection locked="0"/>
    </xf>
    <xf numFmtId="0" fontId="1" fillId="0" borderId="2" xfId="0" applyFont="1" applyBorder="1" applyAlignment="1" applyProtection="1">
      <alignment horizontal="center" vertical="center" wrapText="1"/>
      <protection locked="0"/>
    </xf>
    <xf numFmtId="0" fontId="2" fillId="0" borderId="3" xfId="0" applyFont="1" applyBorder="1" applyAlignment="1">
      <alignment horizontal="left" vertical="center"/>
    </xf>
    <xf numFmtId="0" fontId="2" fillId="2" borderId="4" xfId="0" applyFont="1" applyFill="1" applyBorder="1" applyAlignment="1">
      <alignment horizontal="left" vertical="center"/>
    </xf>
    <xf numFmtId="0" fontId="1" fillId="0" borderId="7" xfId="0" applyFont="1" applyBorder="1" applyAlignment="1" applyProtection="1">
      <alignment horizontal="center" vertical="center"/>
      <protection locked="0"/>
    </xf>
    <xf numFmtId="4" fontId="5" fillId="0" borderId="7" xfId="54" applyNumberFormat="1" applyFont="1" applyBorder="1">
      <alignment horizontal="right" vertical="center"/>
    </xf>
    <xf numFmtId="0" fontId="2" fillId="2" borderId="0" xfId="0" applyFont="1" applyFill="1" applyBorder="1" applyAlignment="1" applyProtection="1">
      <alignment horizontal="right" vertical="top" wrapText="1"/>
      <protection locked="0"/>
    </xf>
    <xf numFmtId="0" fontId="6" fillId="0" borderId="0" xfId="0" applyFont="1" applyBorder="1" applyAlignment="1" applyProtection="1">
      <alignment vertical="top"/>
      <protection locked="0"/>
    </xf>
    <xf numFmtId="0" fontId="6" fillId="0" borderId="0" xfId="0" applyFont="1" applyBorder="1" applyAlignment="1">
      <alignment vertical="top"/>
    </xf>
    <xf numFmtId="0" fontId="7" fillId="2" borderId="0" xfId="0" applyFont="1" applyFill="1" applyBorder="1" applyAlignment="1" applyProtection="1">
      <alignment horizontal="center" vertical="center" wrapText="1"/>
      <protection locked="0"/>
    </xf>
    <xf numFmtId="0" fontId="6" fillId="0" borderId="0" xfId="0" applyFont="1" applyBorder="1" applyProtection="1">
      <protection locked="0"/>
    </xf>
    <xf numFmtId="0" fontId="6" fillId="0" borderId="0" xfId="0" applyFont="1" applyBorder="1"/>
    <xf numFmtId="0" fontId="2" fillId="2" borderId="0" xfId="0" applyFont="1" applyFill="1" applyBorder="1" applyAlignment="1" applyProtection="1">
      <alignment horizontal="left" vertical="center" wrapText="1"/>
      <protection locked="0"/>
    </xf>
    <xf numFmtId="0" fontId="1" fillId="2" borderId="0" xfId="0" applyFont="1" applyFill="1" applyBorder="1" applyAlignment="1" applyProtection="1">
      <alignment horizontal="right" vertical="center"/>
      <protection locked="0"/>
    </xf>
    <xf numFmtId="0" fontId="1" fillId="2" borderId="0" xfId="0" applyFont="1" applyFill="1" applyBorder="1" applyAlignment="1" applyProtection="1">
      <alignment horizontal="right" vertical="center" wrapText="1"/>
      <protection locked="0"/>
    </xf>
    <xf numFmtId="0" fontId="1" fillId="0" borderId="7" xfId="0" applyFont="1" applyBorder="1" applyAlignment="1" applyProtection="1">
      <alignment horizontal="center" vertical="center" wrapText="1"/>
      <protection locked="0"/>
    </xf>
    <xf numFmtId="0" fontId="1" fillId="2" borderId="7" xfId="0" applyFont="1" applyFill="1" applyBorder="1" applyAlignment="1" applyProtection="1">
      <alignment horizontal="center" vertical="center"/>
      <protection locked="0"/>
    </xf>
    <xf numFmtId="0" fontId="1" fillId="2" borderId="7" xfId="0" applyFont="1" applyFill="1" applyBorder="1" applyAlignment="1" applyProtection="1">
      <alignment horizontal="center" vertical="center" wrapText="1"/>
      <protection locked="0"/>
    </xf>
    <xf numFmtId="0" fontId="1" fillId="2" borderId="7" xfId="0" applyFont="1" applyFill="1" applyBorder="1" applyAlignment="1" applyProtection="1">
      <alignment horizontal="right" vertical="center"/>
      <protection locked="0"/>
    </xf>
    <xf numFmtId="0" fontId="1" fillId="2" borderId="7" xfId="0" applyFont="1" applyFill="1" applyBorder="1" applyAlignment="1" applyProtection="1">
      <alignment horizontal="right" vertical="center" wrapText="1"/>
      <protection locked="0"/>
    </xf>
    <xf numFmtId="0" fontId="2" fillId="2" borderId="7" xfId="0" applyFont="1" applyFill="1" applyBorder="1" applyAlignment="1">
      <alignment horizontal="center" vertical="center" wrapText="1"/>
    </xf>
    <xf numFmtId="0" fontId="2" fillId="0" borderId="7" xfId="0" applyFont="1" applyBorder="1" applyAlignment="1" applyProtection="1">
      <alignment horizontal="center" vertical="center" wrapText="1"/>
      <protection locked="0"/>
    </xf>
    <xf numFmtId="0" fontId="2" fillId="0" borderId="7" xfId="0" applyFont="1" applyBorder="1" applyAlignment="1">
      <alignment horizontal="center" vertical="center" wrapText="1"/>
    </xf>
    <xf numFmtId="0" fontId="2" fillId="2" borderId="7" xfId="0" applyFont="1" applyFill="1" applyBorder="1" applyAlignment="1" applyProtection="1">
      <alignment horizontal="center" vertical="center" wrapText="1"/>
      <protection locked="0"/>
    </xf>
    <xf numFmtId="0" fontId="2" fillId="2" borderId="7" xfId="0" applyFont="1" applyFill="1" applyBorder="1" applyAlignment="1">
      <alignment horizontal="left" vertical="center" wrapText="1"/>
    </xf>
    <xf numFmtId="3" fontId="2" fillId="2" borderId="7" xfId="0" applyNumberFormat="1" applyFont="1" applyFill="1" applyBorder="1" applyAlignment="1" applyProtection="1">
      <alignment horizontal="right" vertical="center"/>
      <protection locked="0"/>
    </xf>
    <xf numFmtId="4" fontId="2" fillId="0" borderId="7" xfId="0" applyNumberFormat="1" applyFont="1" applyBorder="1" applyAlignment="1" applyProtection="1">
      <alignment horizontal="right" vertical="center"/>
      <protection locked="0"/>
    </xf>
    <xf numFmtId="0" fontId="2" fillId="0" borderId="7" xfId="0" applyFont="1" applyBorder="1" applyAlignment="1">
      <alignment horizontal="center" vertical="center"/>
    </xf>
    <xf numFmtId="0" fontId="2" fillId="0" borderId="7" xfId="0" applyFont="1" applyBorder="1" applyAlignment="1" applyProtection="1">
      <alignment horizontal="left"/>
      <protection locked="0"/>
    </xf>
    <xf numFmtId="0" fontId="2" fillId="0" borderId="7" xfId="0" applyFont="1" applyBorder="1" applyAlignment="1">
      <alignment horizontal="left"/>
    </xf>
    <xf numFmtId="0" fontId="2" fillId="2" borderId="7" xfId="0" applyFont="1" applyFill="1" applyBorder="1" applyAlignment="1">
      <alignment horizontal="right" vertical="center"/>
    </xf>
    <xf numFmtId="0" fontId="2" fillId="2" borderId="0" xfId="0" applyFont="1" applyFill="1" applyBorder="1" applyAlignment="1" applyProtection="1">
      <alignment horizontal="right" vertical="center" wrapText="1"/>
      <protection locked="0"/>
    </xf>
    <xf numFmtId="0" fontId="8" fillId="0" borderId="0" xfId="0" applyFont="1" applyBorder="1" applyAlignment="1">
      <alignment horizontal="center" vertical="center"/>
    </xf>
    <xf numFmtId="0" fontId="3" fillId="0" borderId="0" xfId="0" applyFont="1"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2" fillId="2" borderId="7" xfId="0" applyFont="1" applyFill="1" applyBorder="1" applyAlignment="1" applyProtection="1">
      <alignment horizontal="center" vertical="center"/>
      <protection locked="0"/>
    </xf>
    <xf numFmtId="0" fontId="1" fillId="0" borderId="0" xfId="0" applyFont="1" applyBorder="1" applyAlignment="1">
      <alignment horizontal="right" vertical="center"/>
    </xf>
    <xf numFmtId="0" fontId="8" fillId="0" borderId="0" xfId="0" applyFont="1" applyBorder="1" applyAlignment="1">
      <alignment horizontal="center" vertical="center" wrapText="1"/>
    </xf>
    <xf numFmtId="0" fontId="2" fillId="0" borderId="0" xfId="0" applyFont="1" applyBorder="1" applyAlignment="1">
      <alignment horizontal="left" vertical="center" wrapText="1"/>
    </xf>
    <xf numFmtId="0" fontId="4" fillId="0" borderId="0" xfId="0" applyFont="1" applyBorder="1" applyAlignment="1">
      <alignment wrapText="1"/>
    </xf>
    <xf numFmtId="0" fontId="1" fillId="0" borderId="0" xfId="0" applyFont="1" applyBorder="1" applyAlignment="1">
      <alignment horizontal="right" wrapText="1"/>
    </xf>
    <xf numFmtId="0" fontId="1" fillId="0" borderId="0" xfId="0" applyFont="1" applyBorder="1" applyAlignment="1">
      <alignment wrapText="1"/>
    </xf>
    <xf numFmtId="0" fontId="4" fillId="0" borderId="8" xfId="0" applyFont="1" applyBorder="1" applyAlignment="1">
      <alignment horizontal="center" vertical="center" wrapText="1"/>
    </xf>
    <xf numFmtId="0" fontId="1" fillId="0" borderId="2" xfId="0" applyFont="1" applyBorder="1" applyAlignment="1">
      <alignment horizontal="center" vertical="center"/>
    </xf>
    <xf numFmtId="180" fontId="5" fillId="0" borderId="7" xfId="0" applyNumberFormat="1" applyFont="1" applyBorder="1" applyAlignment="1">
      <alignment horizontal="right" vertical="center"/>
    </xf>
    <xf numFmtId="0" fontId="4" fillId="0" borderId="3"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1" fillId="0" borderId="6" xfId="0" applyFont="1" applyBorder="1" applyAlignment="1" applyProtection="1">
      <alignment horizontal="center" vertical="center"/>
      <protection locked="0"/>
    </xf>
    <xf numFmtId="0" fontId="1" fillId="0" borderId="0" xfId="0" applyFont="1" applyBorder="1" applyProtection="1">
      <protection locked="0"/>
    </xf>
    <xf numFmtId="0" fontId="3" fillId="0" borderId="0" xfId="0" applyFont="1" applyBorder="1" applyAlignment="1">
      <alignment horizontal="center" vertical="center" wrapText="1"/>
    </xf>
    <xf numFmtId="0" fontId="4" fillId="0" borderId="0" xfId="0" applyFont="1" applyBorder="1" applyProtection="1">
      <protection locked="0"/>
    </xf>
    <xf numFmtId="0" fontId="4" fillId="0" borderId="9" xfId="0" applyFont="1" applyBorder="1" applyAlignment="1" applyProtection="1">
      <alignment horizontal="center" vertical="center"/>
      <protection locked="0"/>
    </xf>
    <xf numFmtId="0" fontId="4" fillId="0" borderId="9" xfId="0" applyFont="1" applyBorder="1" applyAlignment="1">
      <alignment horizontal="center" vertical="center" wrapText="1"/>
    </xf>
    <xf numFmtId="0" fontId="4" fillId="0" borderId="10" xfId="0" applyFont="1" applyBorder="1" applyAlignment="1" applyProtection="1">
      <alignment horizontal="center" vertical="center"/>
      <protection locked="0"/>
    </xf>
    <xf numFmtId="0" fontId="4" fillId="0" borderId="10" xfId="0" applyFont="1" applyBorder="1" applyAlignment="1">
      <alignment horizontal="center" vertical="center" wrapText="1"/>
    </xf>
    <xf numFmtId="0" fontId="4" fillId="0" borderId="11" xfId="0" applyFont="1" applyBorder="1" applyAlignment="1" applyProtection="1">
      <alignment horizontal="center" vertical="center"/>
      <protection locked="0"/>
    </xf>
    <xf numFmtId="0" fontId="4" fillId="0" borderId="11" xfId="0" applyFont="1" applyBorder="1" applyAlignment="1">
      <alignment horizontal="center" vertical="center" wrapText="1"/>
    </xf>
    <xf numFmtId="0" fontId="2" fillId="0" borderId="12" xfId="0" applyFont="1" applyBorder="1" applyAlignment="1">
      <alignment horizontal="center" vertical="center"/>
    </xf>
    <xf numFmtId="0" fontId="2" fillId="0" borderId="13" xfId="0" applyFont="1" applyBorder="1" applyAlignment="1" applyProtection="1">
      <alignment horizontal="left" vertical="center"/>
      <protection locked="0"/>
    </xf>
    <xf numFmtId="0" fontId="2" fillId="0" borderId="13" xfId="0" applyFont="1" applyBorder="1" applyAlignment="1">
      <alignment horizontal="left" vertical="center"/>
    </xf>
    <xf numFmtId="0" fontId="2" fillId="0" borderId="0" xfId="0" applyFont="1" applyBorder="1" applyAlignment="1" applyProtection="1">
      <alignment vertical="top" wrapText="1"/>
      <protection locked="0"/>
    </xf>
    <xf numFmtId="0" fontId="3" fillId="0" borderId="0" xfId="0" applyFont="1" applyBorder="1" applyAlignment="1" applyProtection="1">
      <alignment horizontal="center" vertical="center" wrapText="1"/>
      <protection locked="0"/>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10" xfId="0" applyFont="1" applyBorder="1" applyAlignment="1" applyProtection="1">
      <alignment horizontal="center" vertical="center" wrapText="1"/>
      <protection locked="0"/>
    </xf>
    <xf numFmtId="0" fontId="4" fillId="0" borderId="13" xfId="0" applyFont="1" applyBorder="1" applyAlignment="1">
      <alignment horizontal="center" vertical="center" wrapText="1"/>
    </xf>
    <xf numFmtId="0" fontId="4" fillId="0" borderId="11" xfId="0" applyFont="1" applyBorder="1" applyAlignment="1" applyProtection="1">
      <alignment horizontal="center" vertical="center" wrapText="1"/>
      <protection locked="0"/>
    </xf>
    <xf numFmtId="0" fontId="2" fillId="2" borderId="11" xfId="0" applyFont="1" applyFill="1" applyBorder="1" applyAlignment="1">
      <alignment horizontal="left" vertical="center"/>
    </xf>
    <xf numFmtId="0" fontId="2" fillId="0" borderId="0" xfId="0" applyFont="1" applyBorder="1" applyAlignment="1" applyProtection="1">
      <alignment horizontal="right" vertical="center" wrapText="1"/>
      <protection locked="0"/>
    </xf>
    <xf numFmtId="0" fontId="2" fillId="0" borderId="0" xfId="0" applyFont="1" applyBorder="1" applyAlignment="1" applyProtection="1">
      <alignment horizontal="right" wrapText="1"/>
      <protection locked="0"/>
    </xf>
    <xf numFmtId="0" fontId="4" fillId="0" borderId="13" xfId="0" applyFont="1" applyBorder="1" applyAlignment="1" applyProtection="1">
      <alignment horizontal="center" vertical="center"/>
      <protection locked="0"/>
    </xf>
    <xf numFmtId="0" fontId="4" fillId="0" borderId="13" xfId="0" applyFont="1" applyBorder="1" applyAlignment="1" applyProtection="1">
      <alignment horizontal="center" vertical="center" wrapText="1"/>
      <protection locked="0"/>
    </xf>
    <xf numFmtId="0" fontId="2" fillId="0" borderId="0" xfId="0" applyFont="1" applyBorder="1" applyAlignment="1">
      <alignment horizontal="left" vertical="center"/>
    </xf>
    <xf numFmtId="177" fontId="5" fillId="0" borderId="7" xfId="56" applyNumberFormat="1" applyFont="1" applyBorder="1" applyAlignment="1">
      <alignment horizontal="center" vertical="center"/>
    </xf>
    <xf numFmtId="177" fontId="5" fillId="0" borderId="7" xfId="0" applyNumberFormat="1" applyFont="1" applyBorder="1" applyAlignment="1">
      <alignment horizontal="center" vertical="center"/>
    </xf>
    <xf numFmtId="0" fontId="2" fillId="0" borderId="6" xfId="0" applyFont="1" applyBorder="1" applyAlignment="1">
      <alignment horizontal="left" vertical="center" wrapText="1"/>
    </xf>
    <xf numFmtId="0" fontId="2" fillId="0" borderId="11" xfId="0" applyFont="1" applyBorder="1" applyAlignment="1" applyProtection="1">
      <alignment horizontal="left" vertical="center"/>
      <protection locked="0"/>
    </xf>
    <xf numFmtId="0" fontId="2" fillId="0" borderId="11" xfId="0" applyFont="1" applyBorder="1" applyAlignment="1">
      <alignment horizontal="left" vertical="center" wrapText="1"/>
    </xf>
    <xf numFmtId="3" fontId="2" fillId="0" borderId="11" xfId="0" applyNumberFormat="1" applyFont="1" applyBorder="1" applyAlignment="1">
      <alignment horizontal="right" vertical="center"/>
    </xf>
    <xf numFmtId="0" fontId="2" fillId="2" borderId="11" xfId="0" applyFont="1" applyFill="1" applyBorder="1" applyAlignment="1">
      <alignment horizontal="right" vertical="center"/>
    </xf>
    <xf numFmtId="0" fontId="2" fillId="2" borderId="0" xfId="0" applyFont="1" applyFill="1" applyBorder="1" applyAlignment="1">
      <alignment horizontal="left" vertical="center"/>
    </xf>
    <xf numFmtId="180" fontId="5" fillId="0" borderId="0" xfId="0" applyNumberFormat="1" applyFont="1" applyBorder="1" applyAlignment="1">
      <alignment horizontal="left" vertical="center"/>
    </xf>
    <xf numFmtId="0" fontId="2" fillId="0" borderId="0" xfId="0" applyFont="1" applyBorder="1" applyAlignment="1">
      <alignment horizontal="right"/>
    </xf>
    <xf numFmtId="0" fontId="9" fillId="0" borderId="0" xfId="0" applyFont="1" applyBorder="1" applyAlignment="1" applyProtection="1">
      <alignment horizontal="right"/>
      <protection locked="0"/>
    </xf>
    <xf numFmtId="49" fontId="9" fillId="0" borderId="0" xfId="0" applyNumberFormat="1" applyFont="1" applyBorder="1" applyProtection="1">
      <protection locked="0"/>
    </xf>
    <xf numFmtId="0" fontId="1" fillId="0" borderId="0" xfId="0" applyFont="1" applyBorder="1" applyAlignment="1">
      <alignment horizontal="right"/>
    </xf>
    <xf numFmtId="0" fontId="10" fillId="0" borderId="0" xfId="0" applyFont="1" applyBorder="1" applyAlignment="1" applyProtection="1">
      <alignment horizontal="center" vertical="center" wrapText="1"/>
      <protection locked="0"/>
    </xf>
    <xf numFmtId="0" fontId="10" fillId="0" borderId="0" xfId="0" applyFont="1" applyBorder="1" applyAlignment="1" applyProtection="1">
      <alignment horizontal="center" vertical="center"/>
      <protection locked="0"/>
    </xf>
    <xf numFmtId="0" fontId="10" fillId="0" borderId="0" xfId="0" applyFont="1" applyBorder="1" applyAlignment="1">
      <alignment horizontal="center" vertical="center"/>
    </xf>
    <xf numFmtId="0" fontId="4" fillId="0" borderId="1" xfId="0" applyFont="1" applyBorder="1" applyAlignment="1" applyProtection="1">
      <alignment horizontal="center" vertical="center"/>
      <protection locked="0"/>
    </xf>
    <xf numFmtId="49" fontId="4" fillId="0" borderId="1" xfId="0" applyNumberFormat="1" applyFont="1" applyBorder="1" applyAlignment="1" applyProtection="1">
      <alignment horizontal="center" vertical="center" wrapText="1"/>
      <protection locked="0"/>
    </xf>
    <xf numFmtId="0" fontId="4" fillId="0" borderId="5" xfId="0" applyFont="1" applyBorder="1" applyAlignment="1" applyProtection="1">
      <alignment horizontal="center" vertical="center"/>
      <protection locked="0"/>
    </xf>
    <xf numFmtId="49" fontId="4" fillId="0" borderId="5" xfId="0" applyNumberFormat="1" applyFont="1" applyBorder="1" applyAlignment="1" applyProtection="1">
      <alignment horizontal="center" vertical="center" wrapText="1"/>
      <protection locked="0"/>
    </xf>
    <xf numFmtId="49" fontId="4" fillId="0" borderId="7" xfId="0" applyNumberFormat="1" applyFont="1" applyBorder="1" applyAlignment="1" applyProtection="1">
      <alignment horizontal="center" vertical="center"/>
      <protection locked="0"/>
    </xf>
    <xf numFmtId="0" fontId="4" fillId="0" borderId="7" xfId="0" applyFont="1" applyBorder="1" applyAlignment="1">
      <alignment horizontal="center" vertical="center"/>
    </xf>
    <xf numFmtId="0" fontId="1" fillId="0" borderId="3" xfId="0" applyFont="1" applyBorder="1" applyAlignment="1" applyProtection="1">
      <alignment horizontal="center" vertical="center"/>
      <protection locked="0"/>
    </xf>
    <xf numFmtId="0" fontId="1" fillId="0" borderId="4" xfId="0" applyFont="1" applyBorder="1" applyAlignment="1" applyProtection="1">
      <alignment horizontal="center" vertical="center"/>
      <protection locked="0"/>
    </xf>
    <xf numFmtId="0" fontId="1" fillId="0" borderId="7" xfId="0" applyFont="1" applyBorder="1" applyAlignment="1">
      <alignment horizontal="center" vertical="center" wrapText="1"/>
    </xf>
    <xf numFmtId="0" fontId="2" fillId="0" borderId="7" xfId="0" applyFont="1" applyBorder="1" applyAlignment="1">
      <alignment horizontal="left" vertical="center" wrapText="1" indent="1"/>
    </xf>
    <xf numFmtId="0" fontId="2" fillId="0" borderId="7" xfId="0" applyFont="1" applyBorder="1" applyAlignment="1">
      <alignment horizontal="left" vertical="center" wrapText="1" indent="2"/>
    </xf>
    <xf numFmtId="0" fontId="1" fillId="0" borderId="0" xfId="0" applyFont="1" applyBorder="1" applyAlignment="1">
      <alignment vertical="top"/>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2" xfId="0" applyFont="1" applyBorder="1" applyAlignment="1" applyProtection="1">
      <alignment horizontal="center" vertical="center" wrapText="1"/>
      <protection locked="0"/>
    </xf>
    <xf numFmtId="0" fontId="4" fillId="0" borderId="11" xfId="0" applyFont="1" applyBorder="1" applyAlignment="1">
      <alignment horizontal="center" vertical="center"/>
    </xf>
    <xf numFmtId="0" fontId="2" fillId="0" borderId="0" xfId="0" applyFont="1" applyBorder="1" applyAlignment="1">
      <alignment horizontal="right" vertical="center"/>
    </xf>
    <xf numFmtId="0" fontId="1" fillId="0" borderId="0" xfId="0" applyFont="1" applyBorder="1" applyAlignment="1" applyProtection="1">
      <alignment vertical="top"/>
      <protection locked="0"/>
    </xf>
    <xf numFmtId="49" fontId="1" fillId="0" borderId="0" xfId="0" applyNumberFormat="1" applyFont="1" applyBorder="1" applyProtection="1">
      <protection locked="0"/>
    </xf>
    <xf numFmtId="0" fontId="4" fillId="0" borderId="0" xfId="0" applyFont="1" applyBorder="1" applyAlignment="1" applyProtection="1">
      <alignment horizontal="left" vertical="center"/>
      <protection locked="0"/>
    </xf>
    <xf numFmtId="0" fontId="4" fillId="0" borderId="6" xfId="0" applyFont="1" applyBorder="1" applyAlignment="1" applyProtection="1">
      <alignment horizontal="center" vertical="center"/>
      <protection locked="0"/>
    </xf>
    <xf numFmtId="0" fontId="2" fillId="0" borderId="7" xfId="0" applyFont="1" applyBorder="1" applyAlignment="1">
      <alignment horizontal="left" vertical="center"/>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4" fillId="0" borderId="2" xfId="0" applyFont="1" applyBorder="1" applyAlignment="1" applyProtection="1">
      <alignment horizontal="center" vertical="center"/>
      <protection locked="0"/>
    </xf>
    <xf numFmtId="0" fontId="4" fillId="0" borderId="2"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locked="0"/>
    </xf>
    <xf numFmtId="0" fontId="2" fillId="0" borderId="0" xfId="0" applyFont="1" applyBorder="1" applyAlignment="1">
      <alignment horizontal="right" vertical="center" wrapText="1"/>
    </xf>
    <xf numFmtId="0" fontId="11" fillId="0" borderId="0" xfId="0" applyFont="1" applyBorder="1" applyAlignment="1">
      <alignment horizontal="center" vertical="center"/>
    </xf>
    <xf numFmtId="0" fontId="1" fillId="2" borderId="0" xfId="0" applyFont="1" applyFill="1" applyBorder="1" applyAlignment="1" applyProtection="1">
      <alignment horizontal="left" vertical="center" wrapText="1"/>
      <protection locked="0"/>
    </xf>
    <xf numFmtId="0" fontId="6" fillId="2" borderId="7" xfId="0" applyFont="1" applyFill="1" applyBorder="1" applyAlignment="1" applyProtection="1">
      <alignment vertical="top" wrapText="1"/>
      <protection locked="0"/>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49" fontId="4" fillId="0" borderId="7" xfId="0" applyNumberFormat="1" applyFont="1" applyBorder="1" applyAlignment="1">
      <alignment horizontal="center" vertical="center"/>
    </xf>
    <xf numFmtId="0" fontId="1" fillId="0" borderId="4" xfId="0" applyFont="1" applyBorder="1" applyAlignment="1">
      <alignment horizontal="center" vertical="center"/>
    </xf>
    <xf numFmtId="0" fontId="6" fillId="2" borderId="0" xfId="0" applyFont="1" applyFill="1" applyBorder="1" applyAlignment="1">
      <alignment horizontal="left" vertical="center"/>
    </xf>
    <xf numFmtId="0" fontId="12" fillId="0" borderId="7" xfId="0" applyFont="1" applyBorder="1" applyAlignment="1" applyProtection="1">
      <alignment horizontal="center" vertical="center" wrapText="1"/>
      <protection locked="0"/>
    </xf>
    <xf numFmtId="0" fontId="12" fillId="0" borderId="7" xfId="0" applyFont="1" applyBorder="1" applyAlignment="1" applyProtection="1">
      <alignment vertical="top" wrapText="1"/>
      <protection locked="0"/>
    </xf>
    <xf numFmtId="0" fontId="2" fillId="0" borderId="7" xfId="0" applyFont="1" applyBorder="1" applyAlignment="1" applyProtection="1">
      <alignment vertical="center" wrapText="1"/>
      <protection locked="0"/>
    </xf>
    <xf numFmtId="0" fontId="13" fillId="0" borderId="7" xfId="0" applyFont="1" applyBorder="1" applyAlignment="1">
      <alignment horizontal="center" vertical="center"/>
    </xf>
    <xf numFmtId="0" fontId="13" fillId="0" borderId="7" xfId="0" applyFont="1" applyBorder="1" applyAlignment="1" applyProtection="1">
      <alignment horizontal="center" vertical="center" wrapText="1"/>
      <protection locked="0"/>
    </xf>
    <xf numFmtId="180" fontId="14" fillId="0" borderId="7" xfId="0" applyNumberFormat="1" applyFont="1" applyBorder="1" applyAlignment="1">
      <alignment horizontal="right" vertical="center"/>
    </xf>
    <xf numFmtId="0" fontId="12" fillId="2" borderId="1" xfId="0" applyFont="1" applyFill="1" applyBorder="1" applyAlignment="1">
      <alignment horizontal="center" vertical="center"/>
    </xf>
    <xf numFmtId="0" fontId="12" fillId="0" borderId="2" xfId="0" applyFont="1" applyBorder="1" applyAlignment="1" applyProtection="1">
      <alignment horizontal="center" vertical="center"/>
      <protection locked="0"/>
    </xf>
    <xf numFmtId="0" fontId="12" fillId="0" borderId="3" xfId="0" applyFont="1" applyBorder="1" applyAlignment="1" applyProtection="1">
      <alignment horizontal="center" vertical="center"/>
      <protection locked="0"/>
    </xf>
    <xf numFmtId="0" fontId="12" fillId="0" borderId="4" xfId="0" applyFont="1" applyBorder="1" applyAlignment="1" applyProtection="1">
      <alignment horizontal="center" vertical="center"/>
      <protection locked="0"/>
    </xf>
    <xf numFmtId="0" fontId="12" fillId="0" borderId="1" xfId="0" applyFont="1" applyBorder="1" applyAlignment="1" applyProtection="1">
      <alignment horizontal="center" vertical="center"/>
      <protection locked="0"/>
    </xf>
    <xf numFmtId="0" fontId="12" fillId="2" borderId="6" xfId="0" applyFont="1" applyFill="1" applyBorder="1" applyAlignment="1" applyProtection="1">
      <alignment horizontal="center" vertical="center" wrapText="1"/>
      <protection locked="0"/>
    </xf>
    <xf numFmtId="0" fontId="12" fillId="0" borderId="6" xfId="0" applyFont="1" applyBorder="1" applyAlignment="1" applyProtection="1">
      <alignment horizontal="center" vertical="center"/>
      <protection locked="0"/>
    </xf>
    <xf numFmtId="0" fontId="12" fillId="0" borderId="7" xfId="0" applyFont="1" applyBorder="1" applyAlignment="1" applyProtection="1">
      <alignment horizontal="center" vertical="center"/>
      <protection locked="0"/>
    </xf>
    <xf numFmtId="0" fontId="2" fillId="2" borderId="7" xfId="0" applyFont="1" applyFill="1" applyBorder="1" applyAlignment="1">
      <alignment horizontal="left" vertical="center" wrapText="1" indent="1"/>
    </xf>
    <xf numFmtId="0" fontId="2" fillId="2" borderId="7" xfId="0" applyFont="1" applyFill="1" applyBorder="1" applyAlignment="1">
      <alignment horizontal="left" vertical="center" wrapText="1" indent="2"/>
    </xf>
    <xf numFmtId="0" fontId="2" fillId="2" borderId="2" xfId="0" applyFont="1" applyFill="1" applyBorder="1" applyAlignment="1">
      <alignment horizontal="center" vertical="center" wrapText="1"/>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6" xfId="0" applyFont="1" applyBorder="1" applyAlignment="1" applyProtection="1">
      <alignment horizontal="center" vertical="center" wrapText="1"/>
      <protection locked="0"/>
    </xf>
    <xf numFmtId="0" fontId="1" fillId="0" borderId="1"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1" fillId="0" borderId="10" xfId="0" applyFont="1" applyBorder="1" applyAlignment="1" applyProtection="1">
      <alignment horizontal="center" vertical="center" wrapText="1"/>
      <protection locked="0"/>
    </xf>
    <xf numFmtId="0" fontId="2" fillId="2" borderId="6" xfId="0" applyFont="1" applyFill="1" applyBorder="1" applyAlignment="1">
      <alignment horizontal="left" vertical="center"/>
    </xf>
    <xf numFmtId="0" fontId="2" fillId="2" borderId="7" xfId="0" applyFont="1" applyFill="1" applyBorder="1" applyAlignment="1">
      <alignment horizontal="center" vertical="center"/>
    </xf>
    <xf numFmtId="0" fontId="2" fillId="2" borderId="7" xfId="0" applyFont="1" applyFill="1" applyBorder="1" applyAlignment="1" applyProtection="1">
      <alignment horizontal="left" vertical="center" wrapText="1" indent="1"/>
      <protection locked="0"/>
    </xf>
    <xf numFmtId="0" fontId="6" fillId="0" borderId="7" xfId="0" applyFont="1" applyBorder="1" applyAlignment="1" applyProtection="1">
      <alignment vertical="top" wrapText="1"/>
      <protection locked="0"/>
    </xf>
    <xf numFmtId="0" fontId="1" fillId="0" borderId="4" xfId="0" applyFont="1" applyBorder="1" applyAlignment="1" applyProtection="1">
      <alignment horizontal="center" vertical="center" wrapText="1"/>
      <protection locked="0"/>
    </xf>
    <xf numFmtId="0" fontId="1" fillId="0" borderId="13" xfId="0" applyFont="1" applyBorder="1" applyAlignment="1" applyProtection="1">
      <alignment horizontal="center" vertical="center"/>
      <protection locked="0"/>
    </xf>
    <xf numFmtId="0" fontId="1" fillId="0" borderId="13" xfId="0" applyFont="1" applyBorder="1" applyAlignment="1" applyProtection="1">
      <alignment horizontal="center" vertical="center" wrapText="1"/>
      <protection locked="0"/>
    </xf>
    <xf numFmtId="0" fontId="1" fillId="0" borderId="11" xfId="0" applyFont="1" applyBorder="1" applyAlignment="1" applyProtection="1">
      <alignment horizontal="center" vertical="center" wrapText="1"/>
      <protection locked="0"/>
    </xf>
    <xf numFmtId="0" fontId="2" fillId="2" borderId="11" xfId="0" applyFont="1" applyFill="1" applyBorder="1" applyAlignment="1" applyProtection="1">
      <alignment horizontal="right" vertical="center"/>
      <protection locked="0"/>
    </xf>
    <xf numFmtId="0" fontId="2" fillId="0" borderId="7" xfId="0" applyFont="1" applyBorder="1" applyAlignment="1" applyProtection="1">
      <alignment vertical="center"/>
      <protection locked="0"/>
    </xf>
  </cellXfs>
  <cellStyles count="57">
    <cellStyle name="常规" xfId="0" builtinId="0"/>
    <cellStyle name="货币[0]" xfId="1" builtinId="7"/>
    <cellStyle name="20% - 强调文字颜色 3" xfId="2" builtinId="38"/>
    <cellStyle name="输入" xfId="3" builtinId="20"/>
    <cellStyle name="货币" xfId="4" builtinId="4"/>
    <cellStyle name="千位分隔[0]" xfId="5" builtinId="6"/>
    <cellStyle name="DateTimeStyle" xf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DateStyle" xfId="13"/>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PercentStyle" xfId="35"/>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6"/>
  <sheetViews>
    <sheetView showGridLines="0" showZeros="0" workbookViewId="0">
      <selection activeCell="A1" sqref="A1"/>
    </sheetView>
  </sheetViews>
  <sheetFormatPr defaultColWidth="8.575" defaultRowHeight="12.75" customHeight="1" outlineLevelCol="3"/>
  <cols>
    <col min="1" max="4" width="41" customWidth="1"/>
  </cols>
  <sheetData>
    <row r="1" ht="15" customHeight="1" spans="1:4">
      <c r="A1" s="45"/>
      <c r="B1" s="45"/>
      <c r="C1" s="45"/>
      <c r="D1" s="62" t="s">
        <v>0</v>
      </c>
    </row>
    <row r="2" ht="41.25" customHeight="1" spans="1:1">
      <c r="A2" s="40" t="str">
        <f>"2026"&amp;"年部门财务收支预算总表"</f>
        <v>2026年部门财务收支预算总表</v>
      </c>
    </row>
    <row r="3" ht="17.25" customHeight="1" spans="1:4">
      <c r="A3" s="43" t="str">
        <f>"单位名称："&amp;"禄劝彝族苗族自治县融媒体中心"</f>
        <v>单位名称：禄劝彝族苗族自治县融媒体中心</v>
      </c>
      <c r="B3" s="158"/>
      <c r="D3" s="138" t="s">
        <v>1</v>
      </c>
    </row>
    <row r="4" ht="23.25" customHeight="1" spans="1:4">
      <c r="A4" s="159" t="s">
        <v>2</v>
      </c>
      <c r="B4" s="160"/>
      <c r="C4" s="159" t="s">
        <v>3</v>
      </c>
      <c r="D4" s="160"/>
    </row>
    <row r="5" ht="24" customHeight="1" spans="1:4">
      <c r="A5" s="159" t="s">
        <v>4</v>
      </c>
      <c r="B5" s="159" t="s">
        <v>5</v>
      </c>
      <c r="C5" s="159" t="s">
        <v>6</v>
      </c>
      <c r="D5" s="159" t="s">
        <v>5</v>
      </c>
    </row>
    <row r="6" ht="17.25" customHeight="1" spans="1:4">
      <c r="A6" s="161" t="s">
        <v>7</v>
      </c>
      <c r="B6" s="77">
        <v>8202456.9</v>
      </c>
      <c r="C6" s="161" t="s">
        <v>8</v>
      </c>
      <c r="D6" s="77"/>
    </row>
    <row r="7" ht="17.25" customHeight="1" spans="1:4">
      <c r="A7" s="161" t="s">
        <v>9</v>
      </c>
      <c r="B7" s="77"/>
      <c r="C7" s="161" t="s">
        <v>10</v>
      </c>
      <c r="D7" s="77"/>
    </row>
    <row r="8" ht="17.25" customHeight="1" spans="1:4">
      <c r="A8" s="161" t="s">
        <v>11</v>
      </c>
      <c r="B8" s="77"/>
      <c r="C8" s="193" t="s">
        <v>12</v>
      </c>
      <c r="D8" s="77"/>
    </row>
    <row r="9" ht="17.25" customHeight="1" spans="1:4">
      <c r="A9" s="161" t="s">
        <v>13</v>
      </c>
      <c r="B9" s="77"/>
      <c r="C9" s="193" t="s">
        <v>14</v>
      </c>
      <c r="D9" s="77"/>
    </row>
    <row r="10" ht="17.25" customHeight="1" spans="1:4">
      <c r="A10" s="161" t="s">
        <v>15</v>
      </c>
      <c r="B10" s="77">
        <v>16578</v>
      </c>
      <c r="C10" s="193" t="s">
        <v>16</v>
      </c>
      <c r="D10" s="77"/>
    </row>
    <row r="11" ht="17.25" customHeight="1" spans="1:4">
      <c r="A11" s="161" t="s">
        <v>17</v>
      </c>
      <c r="B11" s="77">
        <v>16578</v>
      </c>
      <c r="C11" s="193" t="s">
        <v>18</v>
      </c>
      <c r="D11" s="77"/>
    </row>
    <row r="12" ht="17.25" customHeight="1" spans="1:4">
      <c r="A12" s="161" t="s">
        <v>19</v>
      </c>
      <c r="B12" s="77"/>
      <c r="C12" s="31" t="s">
        <v>20</v>
      </c>
      <c r="D12" s="77">
        <v>6882711.27</v>
      </c>
    </row>
    <row r="13" ht="17.25" customHeight="1" spans="1:4">
      <c r="A13" s="161" t="s">
        <v>21</v>
      </c>
      <c r="B13" s="77"/>
      <c r="C13" s="31" t="s">
        <v>22</v>
      </c>
      <c r="D13" s="77">
        <v>901098.06</v>
      </c>
    </row>
    <row r="14" ht="17.25" customHeight="1" spans="1:4">
      <c r="A14" s="161" t="s">
        <v>23</v>
      </c>
      <c r="B14" s="77"/>
      <c r="C14" s="31" t="s">
        <v>24</v>
      </c>
      <c r="D14" s="77">
        <v>641182.83</v>
      </c>
    </row>
    <row r="15" ht="17.25" customHeight="1" spans="1:4">
      <c r="A15" s="161" t="s">
        <v>25</v>
      </c>
      <c r="B15" s="77"/>
      <c r="C15" s="31" t="s">
        <v>26</v>
      </c>
      <c r="D15" s="77"/>
    </row>
    <row r="16" ht="17.25" customHeight="1" spans="1:4">
      <c r="A16" s="143"/>
      <c r="B16" s="77"/>
      <c r="C16" s="31" t="s">
        <v>27</v>
      </c>
      <c r="D16" s="77"/>
    </row>
    <row r="17" ht="17.25" customHeight="1" spans="1:4">
      <c r="A17" s="162"/>
      <c r="B17" s="77"/>
      <c r="C17" s="31" t="s">
        <v>28</v>
      </c>
      <c r="D17" s="77"/>
    </row>
    <row r="18" ht="17.25" customHeight="1" spans="1:4">
      <c r="A18" s="162"/>
      <c r="B18" s="77"/>
      <c r="C18" s="31" t="s">
        <v>29</v>
      </c>
      <c r="D18" s="77"/>
    </row>
    <row r="19" ht="17.25" customHeight="1" spans="1:4">
      <c r="A19" s="162"/>
      <c r="B19" s="77"/>
      <c r="C19" s="31" t="s">
        <v>30</v>
      </c>
      <c r="D19" s="77"/>
    </row>
    <row r="20" ht="17.25" customHeight="1" spans="1:4">
      <c r="A20" s="162"/>
      <c r="B20" s="77"/>
      <c r="C20" s="31" t="s">
        <v>31</v>
      </c>
      <c r="D20" s="77"/>
    </row>
    <row r="21" ht="17.25" customHeight="1" spans="1:4">
      <c r="A21" s="162"/>
      <c r="B21" s="77"/>
      <c r="C21" s="31" t="s">
        <v>32</v>
      </c>
      <c r="D21" s="77"/>
    </row>
    <row r="22" ht="17.25" customHeight="1" spans="1:4">
      <c r="A22" s="162"/>
      <c r="B22" s="77"/>
      <c r="C22" s="31" t="s">
        <v>33</v>
      </c>
      <c r="D22" s="77"/>
    </row>
    <row r="23" ht="17.25" customHeight="1" spans="1:4">
      <c r="A23" s="162"/>
      <c r="B23" s="77"/>
      <c r="C23" s="31" t="s">
        <v>34</v>
      </c>
      <c r="D23" s="77"/>
    </row>
    <row r="24" ht="17.25" customHeight="1" spans="1:4">
      <c r="A24" s="162"/>
      <c r="B24" s="77"/>
      <c r="C24" s="31" t="s">
        <v>35</v>
      </c>
      <c r="D24" s="77">
        <v>487758.84</v>
      </c>
    </row>
    <row r="25" ht="17.25" customHeight="1" spans="1:4">
      <c r="A25" s="162"/>
      <c r="B25" s="77"/>
      <c r="C25" s="31" t="s">
        <v>36</v>
      </c>
      <c r="D25" s="77"/>
    </row>
    <row r="26" ht="17.25" customHeight="1" spans="1:4">
      <c r="A26" s="162"/>
      <c r="B26" s="77"/>
      <c r="C26" s="143" t="s">
        <v>37</v>
      </c>
      <c r="D26" s="77"/>
    </row>
    <row r="27" ht="17.25" customHeight="1" spans="1:4">
      <c r="A27" s="162"/>
      <c r="B27" s="77"/>
      <c r="C27" s="31" t="s">
        <v>38</v>
      </c>
      <c r="D27" s="77"/>
    </row>
    <row r="28" ht="16.5" customHeight="1" spans="1:4">
      <c r="A28" s="162"/>
      <c r="B28" s="77"/>
      <c r="C28" s="31" t="s">
        <v>39</v>
      </c>
      <c r="D28" s="77"/>
    </row>
    <row r="29" ht="16.5" customHeight="1" spans="1:4">
      <c r="A29" s="162"/>
      <c r="B29" s="77"/>
      <c r="C29" s="143" t="s">
        <v>40</v>
      </c>
      <c r="D29" s="77"/>
    </row>
    <row r="30" ht="17.25" customHeight="1" spans="1:4">
      <c r="A30" s="162"/>
      <c r="B30" s="77"/>
      <c r="C30" s="143" t="s">
        <v>41</v>
      </c>
      <c r="D30" s="77"/>
    </row>
    <row r="31" ht="17.25" customHeight="1" spans="1:4">
      <c r="A31" s="162"/>
      <c r="B31" s="77"/>
      <c r="C31" s="31" t="s">
        <v>42</v>
      </c>
      <c r="D31" s="77"/>
    </row>
    <row r="32" ht="16.5" customHeight="1" spans="1:4">
      <c r="A32" s="162" t="s">
        <v>43</v>
      </c>
      <c r="B32" s="77">
        <v>8219034.9</v>
      </c>
      <c r="C32" s="162" t="s">
        <v>44</v>
      </c>
      <c r="D32" s="77">
        <v>8912751</v>
      </c>
    </row>
    <row r="33" ht="16.5" customHeight="1" spans="1:4">
      <c r="A33" s="143" t="s">
        <v>45</v>
      </c>
      <c r="B33" s="77">
        <v>693716.1</v>
      </c>
      <c r="C33" s="143" t="s">
        <v>46</v>
      </c>
      <c r="D33" s="77"/>
    </row>
    <row r="34" ht="16.5" customHeight="1" spans="1:4">
      <c r="A34" s="31" t="s">
        <v>47</v>
      </c>
      <c r="B34" s="77">
        <v>693716.1</v>
      </c>
      <c r="C34" s="31" t="s">
        <v>47</v>
      </c>
      <c r="D34" s="77"/>
    </row>
    <row r="35" ht="16.5" customHeight="1" spans="1:4">
      <c r="A35" s="31" t="s">
        <v>48</v>
      </c>
      <c r="B35" s="77"/>
      <c r="C35" s="31" t="s">
        <v>49</v>
      </c>
      <c r="D35" s="77"/>
    </row>
    <row r="36" ht="16.5" customHeight="1" spans="1:4">
      <c r="A36" s="163" t="s">
        <v>50</v>
      </c>
      <c r="B36" s="77">
        <v>8912751</v>
      </c>
      <c r="C36" s="163" t="s">
        <v>51</v>
      </c>
      <c r="D36" s="77">
        <v>8912751</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10"/>
  <sheetViews>
    <sheetView showZeros="0" workbookViewId="0">
      <selection activeCell="A8" sqref="A8"/>
    </sheetView>
  </sheetViews>
  <sheetFormatPr defaultColWidth="9.14166666666667" defaultRowHeight="14.25" customHeight="1" outlineLevelCol="5"/>
  <cols>
    <col min="1" max="1" width="32.1416666666667" customWidth="1"/>
    <col min="2" max="2" width="20.7083333333333" customWidth="1"/>
    <col min="3" max="3" width="32.1416666666667" customWidth="1"/>
    <col min="4" max="4" width="27.7083333333333" customWidth="1"/>
    <col min="5" max="6" width="36.7083333333333" customWidth="1"/>
  </cols>
  <sheetData>
    <row r="1" ht="12" customHeight="1" spans="1:6">
      <c r="A1" s="116">
        <v>1</v>
      </c>
      <c r="B1" s="117">
        <v>0</v>
      </c>
      <c r="C1" s="116">
        <v>1</v>
      </c>
      <c r="D1" s="118"/>
      <c r="E1" s="118"/>
      <c r="F1" s="115" t="s">
        <v>405</v>
      </c>
    </row>
    <row r="2" ht="42" customHeight="1" spans="1:6">
      <c r="A2" s="119" t="str">
        <f>"2026"&amp;"年部门政府性基金预算支出预算表"</f>
        <v>2026年部门政府性基金预算支出预算表</v>
      </c>
      <c r="B2" s="119" t="s">
        <v>406</v>
      </c>
      <c r="C2" s="120"/>
      <c r="D2" s="121"/>
      <c r="E2" s="121"/>
      <c r="F2" s="121"/>
    </row>
    <row r="3" ht="13.5" customHeight="1" spans="1:6">
      <c r="A3" s="4" t="str">
        <f>"单位名称："&amp;"禄劝彝族苗族自治县融媒体中心"</f>
        <v>单位名称：禄劝彝族苗族自治县融媒体中心</v>
      </c>
      <c r="B3" s="4" t="s">
        <v>407</v>
      </c>
      <c r="C3" s="116"/>
      <c r="D3" s="118"/>
      <c r="E3" s="118"/>
      <c r="F3" s="115" t="s">
        <v>1</v>
      </c>
    </row>
    <row r="4" ht="19.5" customHeight="1" spans="1:6">
      <c r="A4" s="122" t="s">
        <v>183</v>
      </c>
      <c r="B4" s="123" t="s">
        <v>73</v>
      </c>
      <c r="C4" s="122" t="s">
        <v>74</v>
      </c>
      <c r="D4" s="10" t="s">
        <v>408</v>
      </c>
      <c r="E4" s="11"/>
      <c r="F4" s="12"/>
    </row>
    <row r="5" ht="18.75" customHeight="1" spans="1:6">
      <c r="A5" s="124"/>
      <c r="B5" s="125"/>
      <c r="C5" s="124"/>
      <c r="D5" s="15" t="s">
        <v>55</v>
      </c>
      <c r="E5" s="10" t="s">
        <v>76</v>
      </c>
      <c r="F5" s="15" t="s">
        <v>77</v>
      </c>
    </row>
    <row r="6" ht="18.75" customHeight="1" spans="1:6">
      <c r="A6" s="66">
        <v>1</v>
      </c>
      <c r="B6" s="126" t="s">
        <v>84</v>
      </c>
      <c r="C6" s="66">
        <v>3</v>
      </c>
      <c r="D6" s="127">
        <v>4</v>
      </c>
      <c r="E6" s="127">
        <v>5</v>
      </c>
      <c r="F6" s="127">
        <v>6</v>
      </c>
    </row>
    <row r="7" ht="21" customHeight="1" spans="1:6">
      <c r="A7" s="20"/>
      <c r="B7" s="20"/>
      <c r="C7" s="20"/>
      <c r="D7" s="77"/>
      <c r="E7" s="77"/>
      <c r="F7" s="77"/>
    </row>
    <row r="8" ht="21" customHeight="1" spans="1:6">
      <c r="A8" s="20"/>
      <c r="B8" s="20"/>
      <c r="C8" s="20"/>
      <c r="D8" s="77"/>
      <c r="E8" s="77"/>
      <c r="F8" s="77"/>
    </row>
    <row r="9" ht="18.75" customHeight="1" spans="1:6">
      <c r="A9" s="128" t="s">
        <v>173</v>
      </c>
      <c r="B9" s="128" t="s">
        <v>173</v>
      </c>
      <c r="C9" s="129" t="s">
        <v>173</v>
      </c>
      <c r="D9" s="77"/>
      <c r="E9" s="77"/>
      <c r="F9" s="77"/>
    </row>
    <row r="10" customHeight="1" spans="1:1">
      <c r="A10" t="s">
        <v>409</v>
      </c>
    </row>
  </sheetData>
  <mergeCells count="7">
    <mergeCell ref="A2:F2"/>
    <mergeCell ref="A3:C3"/>
    <mergeCell ref="D4:F4"/>
    <mergeCell ref="A9:C9"/>
    <mergeCell ref="A4:A5"/>
    <mergeCell ref="B4:B5"/>
    <mergeCell ref="C4:C5"/>
  </mergeCells>
  <printOptions horizontalCentered="1"/>
  <pageMargins left="0.37" right="0.37" top="0.56" bottom="0.56" header="0.48" footer="0.48"/>
  <pageSetup paperSize="9" scale="98"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0"/>
  <sheetViews>
    <sheetView showZeros="0" workbookViewId="0">
      <selection activeCell="A8" sqref="A8"/>
    </sheetView>
  </sheetViews>
  <sheetFormatPr defaultColWidth="9.14166666666667" defaultRowHeight="14.25" customHeight="1"/>
  <cols>
    <col min="1" max="2" width="32.575" customWidth="1"/>
    <col min="3" max="3" width="41.1416666666667" customWidth="1"/>
    <col min="4" max="4" width="21.7083333333333" customWidth="1"/>
    <col min="5" max="5" width="35.2833333333333" customWidth="1"/>
    <col min="6" max="6" width="7.70833333333333" customWidth="1"/>
    <col min="7" max="7" width="11.1416666666667" customWidth="1"/>
    <col min="8" max="8" width="13.2833333333333" customWidth="1"/>
    <col min="9" max="18" width="20" customWidth="1"/>
    <col min="19" max="19" width="19.85" customWidth="1"/>
  </cols>
  <sheetData>
    <row r="1" ht="15.75" customHeight="1" spans="2:19">
      <c r="B1" s="81"/>
      <c r="C1" s="81"/>
      <c r="R1" s="2"/>
      <c r="S1" s="2" t="s">
        <v>410</v>
      </c>
    </row>
    <row r="2" ht="41.25" customHeight="1" spans="1:19">
      <c r="A2" s="70" t="str">
        <f>"2026"&amp;"年部门政府采购预算表"</f>
        <v>2026年部门政府采购预算表</v>
      </c>
      <c r="B2" s="64"/>
      <c r="C2" s="64"/>
      <c r="D2" s="3"/>
      <c r="E2" s="3"/>
      <c r="F2" s="3"/>
      <c r="G2" s="3"/>
      <c r="H2" s="3"/>
      <c r="I2" s="3"/>
      <c r="J2" s="3"/>
      <c r="K2" s="3"/>
      <c r="L2" s="3"/>
      <c r="M2" s="64"/>
      <c r="N2" s="3"/>
      <c r="O2" s="3"/>
      <c r="P2" s="64"/>
      <c r="Q2" s="3"/>
      <c r="R2" s="64"/>
      <c r="S2" s="64"/>
    </row>
    <row r="3" ht="18.75" customHeight="1" spans="1:19">
      <c r="A3" s="105" t="str">
        <f>"单位名称："&amp;"禄劝彝族苗族自治县融媒体中心"</f>
        <v>单位名称：禄劝彝族苗族自治县融媒体中心</v>
      </c>
      <c r="B3" s="83"/>
      <c r="C3" s="83"/>
      <c r="D3" s="6"/>
      <c r="E3" s="6"/>
      <c r="F3" s="6"/>
      <c r="G3" s="6"/>
      <c r="H3" s="6"/>
      <c r="I3" s="6"/>
      <c r="J3" s="6"/>
      <c r="K3" s="6"/>
      <c r="L3" s="6"/>
      <c r="R3" s="7"/>
      <c r="S3" s="115" t="s">
        <v>1</v>
      </c>
    </row>
    <row r="4" ht="15.75" customHeight="1" spans="1:19">
      <c r="A4" s="9" t="s">
        <v>182</v>
      </c>
      <c r="B4" s="84" t="s">
        <v>183</v>
      </c>
      <c r="C4" s="84" t="s">
        <v>411</v>
      </c>
      <c r="D4" s="85" t="s">
        <v>412</v>
      </c>
      <c r="E4" s="85" t="s">
        <v>413</v>
      </c>
      <c r="F4" s="85" t="s">
        <v>414</v>
      </c>
      <c r="G4" s="85" t="s">
        <v>415</v>
      </c>
      <c r="H4" s="85" t="s">
        <v>416</v>
      </c>
      <c r="I4" s="95" t="s">
        <v>190</v>
      </c>
      <c r="J4" s="95"/>
      <c r="K4" s="95"/>
      <c r="L4" s="95"/>
      <c r="M4" s="96"/>
      <c r="N4" s="95"/>
      <c r="O4" s="95"/>
      <c r="P4" s="78"/>
      <c r="Q4" s="95"/>
      <c r="R4" s="96"/>
      <c r="S4" s="79"/>
    </row>
    <row r="5" ht="17.25" customHeight="1" spans="1:19">
      <c r="A5" s="14"/>
      <c r="B5" s="86"/>
      <c r="C5" s="86"/>
      <c r="D5" s="87"/>
      <c r="E5" s="87"/>
      <c r="F5" s="87"/>
      <c r="G5" s="87"/>
      <c r="H5" s="87"/>
      <c r="I5" s="87" t="s">
        <v>55</v>
      </c>
      <c r="J5" s="87" t="s">
        <v>58</v>
      </c>
      <c r="K5" s="87" t="s">
        <v>417</v>
      </c>
      <c r="L5" s="87" t="s">
        <v>418</v>
      </c>
      <c r="M5" s="97" t="s">
        <v>419</v>
      </c>
      <c r="N5" s="98" t="s">
        <v>420</v>
      </c>
      <c r="O5" s="98"/>
      <c r="P5" s="103"/>
      <c r="Q5" s="98"/>
      <c r="R5" s="104"/>
      <c r="S5" s="88"/>
    </row>
    <row r="6" ht="54" customHeight="1" spans="1:19">
      <c r="A6" s="17"/>
      <c r="B6" s="88"/>
      <c r="C6" s="88"/>
      <c r="D6" s="89"/>
      <c r="E6" s="89"/>
      <c r="F6" s="89"/>
      <c r="G6" s="89"/>
      <c r="H6" s="89"/>
      <c r="I6" s="89"/>
      <c r="J6" s="89" t="s">
        <v>57</v>
      </c>
      <c r="K6" s="89"/>
      <c r="L6" s="89"/>
      <c r="M6" s="99"/>
      <c r="N6" s="89" t="s">
        <v>57</v>
      </c>
      <c r="O6" s="89" t="s">
        <v>64</v>
      </c>
      <c r="P6" s="88" t="s">
        <v>65</v>
      </c>
      <c r="Q6" s="89" t="s">
        <v>66</v>
      </c>
      <c r="R6" s="99" t="s">
        <v>67</v>
      </c>
      <c r="S6" s="88" t="s">
        <v>68</v>
      </c>
    </row>
    <row r="7" ht="18" customHeight="1" spans="1:19">
      <c r="A7" s="106">
        <v>1</v>
      </c>
      <c r="B7" s="106" t="s">
        <v>84</v>
      </c>
      <c r="C7" s="107">
        <v>3</v>
      </c>
      <c r="D7" s="107">
        <v>4</v>
      </c>
      <c r="E7" s="106">
        <v>5</v>
      </c>
      <c r="F7" s="106">
        <v>6</v>
      </c>
      <c r="G7" s="106">
        <v>7</v>
      </c>
      <c r="H7" s="106">
        <v>8</v>
      </c>
      <c r="I7" s="106">
        <v>9</v>
      </c>
      <c r="J7" s="106">
        <v>10</v>
      </c>
      <c r="K7" s="106">
        <v>11</v>
      </c>
      <c r="L7" s="106">
        <v>12</v>
      </c>
      <c r="M7" s="106">
        <v>13</v>
      </c>
      <c r="N7" s="106">
        <v>14</v>
      </c>
      <c r="O7" s="106">
        <v>15</v>
      </c>
      <c r="P7" s="106">
        <v>16</v>
      </c>
      <c r="Q7" s="106">
        <v>17</v>
      </c>
      <c r="R7" s="106">
        <v>18</v>
      </c>
      <c r="S7" s="106">
        <v>19</v>
      </c>
    </row>
    <row r="8" ht="21" customHeight="1" spans="1:19">
      <c r="A8" s="108"/>
      <c r="B8" s="109"/>
      <c r="C8" s="109"/>
      <c r="D8" s="110"/>
      <c r="E8" s="110"/>
      <c r="F8" s="110"/>
      <c r="G8" s="111"/>
      <c r="H8" s="77"/>
      <c r="I8" s="77"/>
      <c r="J8" s="77"/>
      <c r="K8" s="77"/>
      <c r="L8" s="77"/>
      <c r="M8" s="77"/>
      <c r="N8" s="77"/>
      <c r="O8" s="77"/>
      <c r="P8" s="77"/>
      <c r="Q8" s="77"/>
      <c r="R8" s="77"/>
      <c r="S8" s="77"/>
    </row>
    <row r="9" ht="21" customHeight="1" spans="1:19">
      <c r="A9" s="90" t="s">
        <v>173</v>
      </c>
      <c r="B9" s="91"/>
      <c r="C9" s="91"/>
      <c r="D9" s="92"/>
      <c r="E9" s="92"/>
      <c r="F9" s="92"/>
      <c r="G9" s="112"/>
      <c r="H9" s="77"/>
      <c r="I9" s="77"/>
      <c r="J9" s="77"/>
      <c r="K9" s="77"/>
      <c r="L9" s="77"/>
      <c r="M9" s="77"/>
      <c r="N9" s="77"/>
      <c r="O9" s="77"/>
      <c r="P9" s="77"/>
      <c r="Q9" s="77"/>
      <c r="R9" s="77"/>
      <c r="S9" s="77"/>
    </row>
    <row r="10" ht="21" customHeight="1" spans="1:19">
      <c r="A10" s="105" t="s">
        <v>421</v>
      </c>
      <c r="B10" s="4"/>
      <c r="C10" s="4"/>
      <c r="D10" s="105"/>
      <c r="E10" s="105"/>
      <c r="F10" s="105"/>
      <c r="G10" s="113"/>
      <c r="H10" s="114"/>
      <c r="I10" s="114"/>
      <c r="J10" s="114"/>
      <c r="K10" s="114"/>
      <c r="L10" s="114"/>
      <c r="M10" s="114"/>
      <c r="N10" s="114"/>
      <c r="O10" s="114"/>
      <c r="P10" s="114"/>
      <c r="Q10" s="114"/>
      <c r="R10" s="114"/>
      <c r="S10" s="114"/>
    </row>
  </sheetData>
  <mergeCells count="19">
    <mergeCell ref="A2:S2"/>
    <mergeCell ref="A3:H3"/>
    <mergeCell ref="I4:S4"/>
    <mergeCell ref="N5:S5"/>
    <mergeCell ref="A9:G9"/>
    <mergeCell ref="A10:S10"/>
    <mergeCell ref="A4:A6"/>
    <mergeCell ref="B4:B6"/>
    <mergeCell ref="C4:C6"/>
    <mergeCell ref="D4:D6"/>
    <mergeCell ref="E4:E6"/>
    <mergeCell ref="F4:F6"/>
    <mergeCell ref="G4:G6"/>
    <mergeCell ref="H4:H6"/>
    <mergeCell ref="I5:I6"/>
    <mergeCell ref="J5:J6"/>
    <mergeCell ref="K5:K6"/>
    <mergeCell ref="L5:L6"/>
    <mergeCell ref="M5:M6"/>
  </mergeCells>
  <printOptions horizontalCentered="1"/>
  <pageMargins left="0.96" right="0.96" top="0.72" bottom="0.72" header="0" footer="0"/>
  <pageSetup paperSize="9" scale="6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T10"/>
  <sheetViews>
    <sheetView showZeros="0" workbookViewId="0">
      <selection activeCell="C10" sqref="C10"/>
    </sheetView>
  </sheetViews>
  <sheetFormatPr defaultColWidth="9.14166666666667" defaultRowHeight="14.25" customHeight="1"/>
  <cols>
    <col min="1" max="5" width="39.1416666666667" customWidth="1"/>
    <col min="6" max="6" width="27.575" customWidth="1"/>
    <col min="7" max="7" width="28.575" customWidth="1"/>
    <col min="8" max="8" width="28.1416666666667" customWidth="1"/>
    <col min="9" max="9" width="39.1416666666667" customWidth="1"/>
    <col min="10" max="18" width="20.425" customWidth="1"/>
    <col min="19" max="20" width="20.2833333333333" customWidth="1"/>
  </cols>
  <sheetData>
    <row r="1" ht="16.5" customHeight="1" spans="1:20">
      <c r="A1" s="74"/>
      <c r="B1" s="81"/>
      <c r="C1" s="81"/>
      <c r="D1" s="81"/>
      <c r="E1" s="81"/>
      <c r="F1" s="81"/>
      <c r="G1" s="81"/>
      <c r="H1" s="74"/>
      <c r="I1" s="74"/>
      <c r="J1" s="74"/>
      <c r="K1" s="74"/>
      <c r="L1" s="74"/>
      <c r="M1" s="74"/>
      <c r="N1" s="93"/>
      <c r="O1" s="74"/>
      <c r="P1" s="74"/>
      <c r="Q1" s="81"/>
      <c r="R1" s="74"/>
      <c r="S1" s="101"/>
      <c r="T1" s="101" t="s">
        <v>422</v>
      </c>
    </row>
    <row r="2" ht="41.25" customHeight="1" spans="1:20">
      <c r="A2" s="70" t="str">
        <f>"2026"&amp;"年部门政府购买服务预算表"</f>
        <v>2026年部门政府购买服务预算表</v>
      </c>
      <c r="B2" s="64"/>
      <c r="C2" s="64"/>
      <c r="D2" s="64"/>
      <c r="E2" s="64"/>
      <c r="F2" s="64"/>
      <c r="G2" s="64"/>
      <c r="H2" s="82"/>
      <c r="I2" s="82"/>
      <c r="J2" s="82"/>
      <c r="K2" s="82"/>
      <c r="L2" s="82"/>
      <c r="M2" s="82"/>
      <c r="N2" s="94"/>
      <c r="O2" s="82"/>
      <c r="P2" s="82"/>
      <c r="Q2" s="64"/>
      <c r="R2" s="82"/>
      <c r="S2" s="94"/>
      <c r="T2" s="64"/>
    </row>
    <row r="3" ht="22.5" customHeight="1" spans="1:20">
      <c r="A3" s="71" t="str">
        <f>"单位名称："&amp;"禄劝彝族苗族自治县融媒体中心"</f>
        <v>单位名称：禄劝彝族苗族自治县融媒体中心</v>
      </c>
      <c r="B3" s="83"/>
      <c r="C3" s="83"/>
      <c r="D3" s="83"/>
      <c r="E3" s="83"/>
      <c r="F3" s="83"/>
      <c r="G3" s="83"/>
      <c r="H3" s="72"/>
      <c r="I3" s="72"/>
      <c r="J3" s="72"/>
      <c r="K3" s="72"/>
      <c r="L3" s="72"/>
      <c r="M3" s="72"/>
      <c r="N3" s="93"/>
      <c r="O3" s="74"/>
      <c r="P3" s="74"/>
      <c r="Q3" s="81"/>
      <c r="R3" s="74"/>
      <c r="S3" s="102"/>
      <c r="T3" s="101" t="s">
        <v>1</v>
      </c>
    </row>
    <row r="4" ht="24" customHeight="1" spans="1:20">
      <c r="A4" s="9" t="s">
        <v>182</v>
      </c>
      <c r="B4" s="84" t="s">
        <v>183</v>
      </c>
      <c r="C4" s="84" t="s">
        <v>411</v>
      </c>
      <c r="D4" s="84" t="s">
        <v>423</v>
      </c>
      <c r="E4" s="84" t="s">
        <v>424</v>
      </c>
      <c r="F4" s="84" t="s">
        <v>425</v>
      </c>
      <c r="G4" s="84" t="s">
        <v>426</v>
      </c>
      <c r="H4" s="85" t="s">
        <v>427</v>
      </c>
      <c r="I4" s="85" t="s">
        <v>428</v>
      </c>
      <c r="J4" s="95" t="s">
        <v>190</v>
      </c>
      <c r="K4" s="95"/>
      <c r="L4" s="95"/>
      <c r="M4" s="95"/>
      <c r="N4" s="96"/>
      <c r="O4" s="95"/>
      <c r="P4" s="95"/>
      <c r="Q4" s="78"/>
      <c r="R4" s="95"/>
      <c r="S4" s="96"/>
      <c r="T4" s="79"/>
    </row>
    <row r="5" ht="24" customHeight="1" spans="1:20">
      <c r="A5" s="14"/>
      <c r="B5" s="86"/>
      <c r="C5" s="86"/>
      <c r="D5" s="86"/>
      <c r="E5" s="86"/>
      <c r="F5" s="86"/>
      <c r="G5" s="86"/>
      <c r="H5" s="87"/>
      <c r="I5" s="87"/>
      <c r="J5" s="87" t="s">
        <v>55</v>
      </c>
      <c r="K5" s="87" t="s">
        <v>58</v>
      </c>
      <c r="L5" s="87" t="s">
        <v>417</v>
      </c>
      <c r="M5" s="87" t="s">
        <v>418</v>
      </c>
      <c r="N5" s="97" t="s">
        <v>419</v>
      </c>
      <c r="O5" s="98" t="s">
        <v>420</v>
      </c>
      <c r="P5" s="98"/>
      <c r="Q5" s="103"/>
      <c r="R5" s="98"/>
      <c r="S5" s="104"/>
      <c r="T5" s="88"/>
    </row>
    <row r="6" ht="54" customHeight="1" spans="1:20">
      <c r="A6" s="17"/>
      <c r="B6" s="88"/>
      <c r="C6" s="88"/>
      <c r="D6" s="88"/>
      <c r="E6" s="88"/>
      <c r="F6" s="88"/>
      <c r="G6" s="88"/>
      <c r="H6" s="89"/>
      <c r="I6" s="89"/>
      <c r="J6" s="89"/>
      <c r="K6" s="89" t="s">
        <v>57</v>
      </c>
      <c r="L6" s="89"/>
      <c r="M6" s="89"/>
      <c r="N6" s="99"/>
      <c r="O6" s="89" t="s">
        <v>57</v>
      </c>
      <c r="P6" s="89" t="s">
        <v>64</v>
      </c>
      <c r="Q6" s="88" t="s">
        <v>65</v>
      </c>
      <c r="R6" s="89" t="s">
        <v>66</v>
      </c>
      <c r="S6" s="99" t="s">
        <v>67</v>
      </c>
      <c r="T6" s="88" t="s">
        <v>68</v>
      </c>
    </row>
    <row r="7" ht="17.25" customHeight="1" spans="1:20">
      <c r="A7" s="18">
        <v>1</v>
      </c>
      <c r="B7" s="88">
        <v>2</v>
      </c>
      <c r="C7" s="18">
        <v>3</v>
      </c>
      <c r="D7" s="18">
        <v>4</v>
      </c>
      <c r="E7" s="88">
        <v>5</v>
      </c>
      <c r="F7" s="18">
        <v>6</v>
      </c>
      <c r="G7" s="18">
        <v>7</v>
      </c>
      <c r="H7" s="88">
        <v>8</v>
      </c>
      <c r="I7" s="18">
        <v>9</v>
      </c>
      <c r="J7" s="18">
        <v>10</v>
      </c>
      <c r="K7" s="88">
        <v>11</v>
      </c>
      <c r="L7" s="18">
        <v>12</v>
      </c>
      <c r="M7" s="18">
        <v>13</v>
      </c>
      <c r="N7" s="88">
        <v>14</v>
      </c>
      <c r="O7" s="18">
        <v>15</v>
      </c>
      <c r="P7" s="18">
        <v>16</v>
      </c>
      <c r="Q7" s="88">
        <v>17</v>
      </c>
      <c r="R7" s="18">
        <v>18</v>
      </c>
      <c r="S7" s="18">
        <v>19</v>
      </c>
      <c r="T7" s="18">
        <v>20</v>
      </c>
    </row>
    <row r="8" ht="21" customHeight="1" spans="1:20">
      <c r="A8" s="23"/>
      <c r="B8" s="23"/>
      <c r="C8" s="23"/>
      <c r="D8" s="23"/>
      <c r="E8" s="23"/>
      <c r="F8" s="23"/>
      <c r="G8" s="23"/>
      <c r="H8" s="23"/>
      <c r="I8" s="23"/>
      <c r="J8" s="77"/>
      <c r="K8" s="77"/>
      <c r="L8" s="77"/>
      <c r="M8" s="77"/>
      <c r="N8" s="77"/>
      <c r="O8" s="77"/>
      <c r="P8" s="77"/>
      <c r="Q8" s="77"/>
      <c r="R8" s="77"/>
      <c r="S8" s="77"/>
      <c r="T8" s="77"/>
    </row>
    <row r="9" ht="21" customHeight="1" spans="1:20">
      <c r="A9" s="90" t="s">
        <v>173</v>
      </c>
      <c r="B9" s="91"/>
      <c r="C9" s="91"/>
      <c r="D9" s="91"/>
      <c r="E9" s="91"/>
      <c r="F9" s="91"/>
      <c r="G9" s="91"/>
      <c r="H9" s="92"/>
      <c r="I9" s="100"/>
      <c r="J9" s="77"/>
      <c r="K9" s="77"/>
      <c r="L9" s="77"/>
      <c r="M9" s="77"/>
      <c r="N9" s="77"/>
      <c r="O9" s="77"/>
      <c r="P9" s="77"/>
      <c r="Q9" s="77"/>
      <c r="R9" s="77"/>
      <c r="S9" s="77"/>
      <c r="T9" s="77"/>
    </row>
    <row r="10" customHeight="1" spans="1:1">
      <c r="A10" t="s">
        <v>429</v>
      </c>
    </row>
  </sheetData>
  <mergeCells count="19">
    <mergeCell ref="A2:T2"/>
    <mergeCell ref="A3:I3"/>
    <mergeCell ref="J4:T4"/>
    <mergeCell ref="O5:T5"/>
    <mergeCell ref="A9:I9"/>
    <mergeCell ref="A4:A6"/>
    <mergeCell ref="B4:B6"/>
    <mergeCell ref="C4:C6"/>
    <mergeCell ref="D4:D6"/>
    <mergeCell ref="E4:E6"/>
    <mergeCell ref="F4:F6"/>
    <mergeCell ref="G4:G6"/>
    <mergeCell ref="H4:H6"/>
    <mergeCell ref="I4:I6"/>
    <mergeCell ref="J5:J6"/>
    <mergeCell ref="K5:K6"/>
    <mergeCell ref="L5:L6"/>
    <mergeCell ref="M5:M6"/>
    <mergeCell ref="N5:N6"/>
  </mergeCells>
  <printOptions horizontalCentered="1"/>
  <pageMargins left="0.96" right="0.96" top="0.72" bottom="0.72" header="0" footer="0"/>
  <pageSetup paperSize="9" scale="6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X9"/>
  <sheetViews>
    <sheetView showZeros="0" workbookViewId="0">
      <selection activeCell="A9" sqref="A9"/>
    </sheetView>
  </sheetViews>
  <sheetFormatPr defaultColWidth="9.14166666666667" defaultRowHeight="14.25" customHeight="1"/>
  <cols>
    <col min="1" max="1" width="37.7083333333333" customWidth="1"/>
    <col min="2" max="24" width="20" customWidth="1"/>
  </cols>
  <sheetData>
    <row r="1" ht="17.25" customHeight="1" spans="4:24">
      <c r="D1" s="69"/>
      <c r="W1" s="2"/>
      <c r="X1" s="2" t="s">
        <v>430</v>
      </c>
    </row>
    <row r="2" ht="41.25" customHeight="1" spans="1:24">
      <c r="A2" s="70" t="str">
        <f>"2026"&amp;"年对下转移支付预算表"</f>
        <v>2026年对下转移支付预算表</v>
      </c>
      <c r="B2" s="3"/>
      <c r="C2" s="3"/>
      <c r="D2" s="3"/>
      <c r="E2" s="3"/>
      <c r="F2" s="3"/>
      <c r="G2" s="3"/>
      <c r="H2" s="3"/>
      <c r="I2" s="3"/>
      <c r="J2" s="3"/>
      <c r="K2" s="3"/>
      <c r="L2" s="3"/>
      <c r="M2" s="3"/>
      <c r="N2" s="3"/>
      <c r="O2" s="3"/>
      <c r="P2" s="3"/>
      <c r="Q2" s="3"/>
      <c r="R2" s="3"/>
      <c r="S2" s="3"/>
      <c r="T2" s="3"/>
      <c r="U2" s="3"/>
      <c r="V2" s="3"/>
      <c r="W2" s="64"/>
      <c r="X2" s="64"/>
    </row>
    <row r="3" ht="18" customHeight="1" spans="1:24">
      <c r="A3" s="71" t="str">
        <f>"单位名称："&amp;"禄劝彝族苗族自治县融媒体中心"</f>
        <v>单位名称：禄劝彝族苗族自治县融媒体中心</v>
      </c>
      <c r="B3" s="72"/>
      <c r="C3" s="72"/>
      <c r="D3" s="73"/>
      <c r="E3" s="74"/>
      <c r="F3" s="74"/>
      <c r="G3" s="74"/>
      <c r="H3" s="74"/>
      <c r="I3" s="74"/>
      <c r="W3" s="7"/>
      <c r="X3" s="7" t="s">
        <v>1</v>
      </c>
    </row>
    <row r="4" ht="19.5" customHeight="1" spans="1:24">
      <c r="A4" s="27" t="s">
        <v>431</v>
      </c>
      <c r="B4" s="10" t="s">
        <v>190</v>
      </c>
      <c r="C4" s="11"/>
      <c r="D4" s="11"/>
      <c r="E4" s="10" t="s">
        <v>432</v>
      </c>
      <c r="F4" s="11"/>
      <c r="G4" s="11"/>
      <c r="H4" s="11"/>
      <c r="I4" s="11"/>
      <c r="J4" s="11"/>
      <c r="K4" s="11"/>
      <c r="L4" s="11"/>
      <c r="M4" s="11"/>
      <c r="N4" s="11"/>
      <c r="O4" s="11"/>
      <c r="P4" s="11"/>
      <c r="Q4" s="11"/>
      <c r="R4" s="11"/>
      <c r="S4" s="11"/>
      <c r="T4" s="11"/>
      <c r="U4" s="11"/>
      <c r="V4" s="11"/>
      <c r="W4" s="78"/>
      <c r="X4" s="79"/>
    </row>
    <row r="5" ht="40.5" customHeight="1" spans="1:24">
      <c r="A5" s="18"/>
      <c r="B5" s="28" t="s">
        <v>55</v>
      </c>
      <c r="C5" s="9" t="s">
        <v>58</v>
      </c>
      <c r="D5" s="75" t="s">
        <v>417</v>
      </c>
      <c r="E5" s="47" t="s">
        <v>433</v>
      </c>
      <c r="F5" s="47" t="s">
        <v>434</v>
      </c>
      <c r="G5" s="47" t="s">
        <v>435</v>
      </c>
      <c r="H5" s="47" t="s">
        <v>436</v>
      </c>
      <c r="I5" s="47" t="s">
        <v>437</v>
      </c>
      <c r="J5" s="47" t="s">
        <v>438</v>
      </c>
      <c r="K5" s="47" t="s">
        <v>439</v>
      </c>
      <c r="L5" s="47" t="s">
        <v>440</v>
      </c>
      <c r="M5" s="47" t="s">
        <v>441</v>
      </c>
      <c r="N5" s="47" t="s">
        <v>442</v>
      </c>
      <c r="O5" s="47" t="s">
        <v>443</v>
      </c>
      <c r="P5" s="47" t="s">
        <v>444</v>
      </c>
      <c r="Q5" s="47" t="s">
        <v>445</v>
      </c>
      <c r="R5" s="47" t="s">
        <v>446</v>
      </c>
      <c r="S5" s="47" t="s">
        <v>447</v>
      </c>
      <c r="T5" s="47" t="s">
        <v>448</v>
      </c>
      <c r="U5" s="47" t="s">
        <v>449</v>
      </c>
      <c r="V5" s="47" t="s">
        <v>450</v>
      </c>
      <c r="W5" s="47" t="s">
        <v>451</v>
      </c>
      <c r="X5" s="80" t="s">
        <v>452</v>
      </c>
    </row>
    <row r="6" ht="19.5" customHeight="1" spans="1:24">
      <c r="A6" s="19">
        <v>1</v>
      </c>
      <c r="B6" s="19">
        <v>2</v>
      </c>
      <c r="C6" s="19">
        <v>3</v>
      </c>
      <c r="D6" s="76">
        <v>4</v>
      </c>
      <c r="E6" s="35">
        <v>5</v>
      </c>
      <c r="F6" s="19">
        <v>6</v>
      </c>
      <c r="G6" s="19">
        <v>7</v>
      </c>
      <c r="H6" s="76">
        <v>8</v>
      </c>
      <c r="I6" s="19">
        <v>9</v>
      </c>
      <c r="J6" s="19">
        <v>10</v>
      </c>
      <c r="K6" s="19">
        <v>11</v>
      </c>
      <c r="L6" s="76">
        <v>12</v>
      </c>
      <c r="M6" s="19">
        <v>13</v>
      </c>
      <c r="N6" s="19">
        <v>14</v>
      </c>
      <c r="O6" s="19">
        <v>15</v>
      </c>
      <c r="P6" s="76">
        <v>16</v>
      </c>
      <c r="Q6" s="19">
        <v>17</v>
      </c>
      <c r="R6" s="19">
        <v>18</v>
      </c>
      <c r="S6" s="19">
        <v>19</v>
      </c>
      <c r="T6" s="76">
        <v>20</v>
      </c>
      <c r="U6" s="76">
        <v>21</v>
      </c>
      <c r="V6" s="76">
        <v>22</v>
      </c>
      <c r="W6" s="35">
        <v>23</v>
      </c>
      <c r="X6" s="35">
        <v>24</v>
      </c>
    </row>
    <row r="7" ht="19.5" customHeight="1" spans="1:24">
      <c r="A7" s="29"/>
      <c r="B7" s="77"/>
      <c r="C7" s="77"/>
      <c r="D7" s="77"/>
      <c r="E7" s="77"/>
      <c r="F7" s="77"/>
      <c r="G7" s="77"/>
      <c r="H7" s="77"/>
      <c r="I7" s="77"/>
      <c r="J7" s="77"/>
      <c r="K7" s="77"/>
      <c r="L7" s="77"/>
      <c r="M7" s="77"/>
      <c r="N7" s="77"/>
      <c r="O7" s="77"/>
      <c r="P7" s="77"/>
      <c r="Q7" s="77"/>
      <c r="R7" s="77"/>
      <c r="S7" s="77"/>
      <c r="T7" s="77"/>
      <c r="U7" s="77"/>
      <c r="V7" s="77"/>
      <c r="W7" s="77"/>
      <c r="X7" s="77"/>
    </row>
    <row r="8" ht="19.5" customHeight="1" spans="1:24">
      <c r="A8" s="67"/>
      <c r="B8" s="77"/>
      <c r="C8" s="77"/>
      <c r="D8" s="77"/>
      <c r="E8" s="77"/>
      <c r="F8" s="77"/>
      <c r="G8" s="77"/>
      <c r="H8" s="77"/>
      <c r="I8" s="77"/>
      <c r="J8" s="77"/>
      <c r="K8" s="77"/>
      <c r="L8" s="77"/>
      <c r="M8" s="77"/>
      <c r="N8" s="77"/>
      <c r="O8" s="77"/>
      <c r="P8" s="77"/>
      <c r="Q8" s="77"/>
      <c r="R8" s="77"/>
      <c r="S8" s="77"/>
      <c r="T8" s="77"/>
      <c r="U8" s="77"/>
      <c r="V8" s="77"/>
      <c r="W8" s="77"/>
      <c r="X8" s="77"/>
    </row>
    <row r="9" customHeight="1" spans="1:1">
      <c r="A9" t="s">
        <v>453</v>
      </c>
    </row>
  </sheetData>
  <mergeCells count="5">
    <mergeCell ref="A2:X2"/>
    <mergeCell ref="A3:I3"/>
    <mergeCell ref="B4:D4"/>
    <mergeCell ref="E4:X4"/>
    <mergeCell ref="A4:A5"/>
  </mergeCells>
  <printOptions horizontalCentered="1"/>
  <pageMargins left="0.96" right="0.96" top="0.72" bottom="0.72" header="0" footer="0"/>
  <pageSetup paperSize="9" scale="57"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8"/>
  <sheetViews>
    <sheetView showZeros="0" workbookViewId="0">
      <selection activeCell="A6" sqref="A6"/>
    </sheetView>
  </sheetViews>
  <sheetFormatPr defaultColWidth="9.14166666666667" defaultRowHeight="12" customHeight="1" outlineLevelRow="7"/>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ht="16.5" customHeight="1" spans="10:10">
      <c r="J1" s="2" t="s">
        <v>454</v>
      </c>
    </row>
    <row r="2" ht="41.25" customHeight="1" spans="1:10">
      <c r="A2" s="63" t="str">
        <f>"2026"&amp;"年对下转移支付绩效目标表"</f>
        <v>2026年对下转移支付绩效目标表</v>
      </c>
      <c r="B2" s="3"/>
      <c r="C2" s="3"/>
      <c r="D2" s="3"/>
      <c r="E2" s="3"/>
      <c r="F2" s="64"/>
      <c r="G2" s="3"/>
      <c r="H2" s="64"/>
      <c r="I2" s="64"/>
      <c r="J2" s="3"/>
    </row>
    <row r="3" ht="17.25" customHeight="1" spans="1:1">
      <c r="A3" s="4" t="str">
        <f>"单位名称："&amp;"禄劝彝族苗族自治县融媒体中心"</f>
        <v>单位名称：禄劝彝族苗族自治县融媒体中心</v>
      </c>
    </row>
    <row r="4" ht="44.25" customHeight="1" spans="1:10">
      <c r="A4" s="65" t="s">
        <v>431</v>
      </c>
      <c r="B4" s="65" t="s">
        <v>304</v>
      </c>
      <c r="C4" s="65" t="s">
        <v>305</v>
      </c>
      <c r="D4" s="65" t="s">
        <v>306</v>
      </c>
      <c r="E4" s="65" t="s">
        <v>307</v>
      </c>
      <c r="F4" s="66" t="s">
        <v>308</v>
      </c>
      <c r="G4" s="65" t="s">
        <v>309</v>
      </c>
      <c r="H4" s="66" t="s">
        <v>310</v>
      </c>
      <c r="I4" s="66" t="s">
        <v>311</v>
      </c>
      <c r="J4" s="65" t="s">
        <v>312</v>
      </c>
    </row>
    <row r="5" ht="14.25" customHeight="1" spans="1:10">
      <c r="A5" s="65">
        <v>1</v>
      </c>
      <c r="B5" s="65">
        <v>2</v>
      </c>
      <c r="C5" s="65">
        <v>3</v>
      </c>
      <c r="D5" s="65">
        <v>4</v>
      </c>
      <c r="E5" s="65">
        <v>5</v>
      </c>
      <c r="F5" s="66">
        <v>6</v>
      </c>
      <c r="G5" s="65">
        <v>7</v>
      </c>
      <c r="H5" s="66">
        <v>8</v>
      </c>
      <c r="I5" s="66">
        <v>9</v>
      </c>
      <c r="J5" s="65">
        <v>10</v>
      </c>
    </row>
    <row r="6" ht="42" customHeight="1" spans="1:10">
      <c r="A6" s="29"/>
      <c r="B6" s="67"/>
      <c r="C6" s="67"/>
      <c r="D6" s="67"/>
      <c r="E6" s="53"/>
      <c r="F6" s="68"/>
      <c r="G6" s="53"/>
      <c r="H6" s="68"/>
      <c r="I6" s="68"/>
      <c r="J6" s="53"/>
    </row>
    <row r="7" ht="42" customHeight="1" spans="1:10">
      <c r="A7" s="29"/>
      <c r="B7" s="20"/>
      <c r="C7" s="20"/>
      <c r="D7" s="20"/>
      <c r="E7" s="29"/>
      <c r="F7" s="20"/>
      <c r="G7" s="29"/>
      <c r="H7" s="20"/>
      <c r="I7" s="20"/>
      <c r="J7" s="29"/>
    </row>
    <row r="8" customHeight="1" spans="1:1">
      <c r="A8" t="s">
        <v>455</v>
      </c>
    </row>
  </sheetData>
  <mergeCells count="2">
    <mergeCell ref="A2:J2"/>
    <mergeCell ref="A3:H3"/>
  </mergeCells>
  <printOptions horizontalCentered="1"/>
  <pageMargins left="0.96" right="0.96" top="0.72" bottom="0.72" header="0" footer="0"/>
  <pageSetup paperSize="9" scale="6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I9"/>
  <sheetViews>
    <sheetView showZeros="0" workbookViewId="0">
      <selection activeCell="A9" sqref="A9"/>
    </sheetView>
  </sheetViews>
  <sheetFormatPr defaultColWidth="10.425" defaultRowHeight="14.25" customHeight="1"/>
  <cols>
    <col min="1" max="3" width="33.7083333333333" customWidth="1"/>
    <col min="4" max="4" width="45.575" customWidth="1"/>
    <col min="5" max="5" width="27.575" customWidth="1"/>
    <col min="6" max="6" width="21.7083333333333" customWidth="1"/>
    <col min="7" max="9" width="26.2833333333333" customWidth="1"/>
  </cols>
  <sheetData>
    <row r="1" customHeight="1" spans="1:9">
      <c r="A1" s="37" t="s">
        <v>456</v>
      </c>
      <c r="B1" s="38"/>
      <c r="C1" s="38"/>
      <c r="D1" s="39"/>
      <c r="E1" s="39"/>
      <c r="F1" s="39"/>
      <c r="G1" s="38"/>
      <c r="H1" s="38"/>
      <c r="I1" s="39"/>
    </row>
    <row r="2" ht="41.25" customHeight="1" spans="1:9">
      <c r="A2" s="40" t="str">
        <f>"2026"&amp;"年新增资产配置预算表"</f>
        <v>2026年新增资产配置预算表</v>
      </c>
      <c r="B2" s="41"/>
      <c r="C2" s="41"/>
      <c r="D2" s="42"/>
      <c r="E2" s="42"/>
      <c r="F2" s="42"/>
      <c r="G2" s="41"/>
      <c r="H2" s="41"/>
      <c r="I2" s="42"/>
    </row>
    <row r="3" customHeight="1" spans="1:9">
      <c r="A3" s="43" t="str">
        <f>"单位名称："&amp;"禄劝彝族苗族自治县融媒体中心"</f>
        <v>单位名称：禄劝彝族苗族自治县融媒体中心</v>
      </c>
      <c r="B3" s="44"/>
      <c r="C3" s="44"/>
      <c r="D3" s="45"/>
      <c r="F3" s="42"/>
      <c r="G3" s="41"/>
      <c r="H3" s="41"/>
      <c r="I3" s="62" t="s">
        <v>1</v>
      </c>
    </row>
    <row r="4" ht="28.5" customHeight="1" spans="1:9">
      <c r="A4" s="46" t="s">
        <v>182</v>
      </c>
      <c r="B4" s="47" t="s">
        <v>183</v>
      </c>
      <c r="C4" s="48" t="s">
        <v>457</v>
      </c>
      <c r="D4" s="46" t="s">
        <v>458</v>
      </c>
      <c r="E4" s="46" t="s">
        <v>459</v>
      </c>
      <c r="F4" s="46" t="s">
        <v>460</v>
      </c>
      <c r="G4" s="47" t="s">
        <v>461</v>
      </c>
      <c r="H4" s="35"/>
      <c r="I4" s="46"/>
    </row>
    <row r="5" ht="21" customHeight="1" spans="1:9">
      <c r="A5" s="48"/>
      <c r="B5" s="49"/>
      <c r="C5" s="49"/>
      <c r="D5" s="50"/>
      <c r="E5" s="49"/>
      <c r="F5" s="49"/>
      <c r="G5" s="47" t="s">
        <v>415</v>
      </c>
      <c r="H5" s="47" t="s">
        <v>462</v>
      </c>
      <c r="I5" s="47" t="s">
        <v>463</v>
      </c>
    </row>
    <row r="6" ht="17.25" customHeight="1" spans="1:9">
      <c r="A6" s="51" t="s">
        <v>83</v>
      </c>
      <c r="B6" s="52" t="s">
        <v>84</v>
      </c>
      <c r="C6" s="51" t="s">
        <v>85</v>
      </c>
      <c r="D6" s="53" t="s">
        <v>86</v>
      </c>
      <c r="E6" s="51" t="s">
        <v>87</v>
      </c>
      <c r="F6" s="52" t="s">
        <v>88</v>
      </c>
      <c r="G6" s="54" t="s">
        <v>89</v>
      </c>
      <c r="H6" s="53" t="s">
        <v>90</v>
      </c>
      <c r="I6" s="53">
        <v>9</v>
      </c>
    </row>
    <row r="7" ht="19.5" customHeight="1" spans="1:9">
      <c r="A7" s="55"/>
      <c r="B7" s="31"/>
      <c r="C7" s="31"/>
      <c r="D7" s="29"/>
      <c r="E7" s="20"/>
      <c r="F7" s="54"/>
      <c r="G7" s="56"/>
      <c r="H7" s="57"/>
      <c r="I7" s="57"/>
    </row>
    <row r="8" ht="19.5" customHeight="1" spans="1:9">
      <c r="A8" s="58" t="s">
        <v>55</v>
      </c>
      <c r="B8" s="59"/>
      <c r="C8" s="59"/>
      <c r="D8" s="60"/>
      <c r="E8" s="61"/>
      <c r="F8" s="61"/>
      <c r="G8" s="56"/>
      <c r="H8" s="57"/>
      <c r="I8" s="57"/>
    </row>
    <row r="9" customHeight="1" spans="1:1">
      <c r="A9" t="s">
        <v>464</v>
      </c>
    </row>
  </sheetData>
  <mergeCells count="11">
    <mergeCell ref="A1:I1"/>
    <mergeCell ref="A2:I2"/>
    <mergeCell ref="A3:C3"/>
    <mergeCell ref="G4:I4"/>
    <mergeCell ref="A8:F8"/>
    <mergeCell ref="A4:A5"/>
    <mergeCell ref="B4:B5"/>
    <mergeCell ref="C4:C5"/>
    <mergeCell ref="D4:D5"/>
    <mergeCell ref="E4:E5"/>
    <mergeCell ref="F4:F5"/>
  </mergeCells>
  <pageMargins left="0.67" right="0.67" top="0.72" bottom="0.72" header="0.28" footer="0.28"/>
  <pageSetup paperSize="9" fitToWidth="0"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1"/>
  <sheetViews>
    <sheetView showZeros="0" tabSelected="1" workbookViewId="0">
      <selection activeCell="B11" sqref="B11"/>
    </sheetView>
  </sheetViews>
  <sheetFormatPr defaultColWidth="9.14166666666667" defaultRowHeight="14.25" customHeight="1"/>
  <cols>
    <col min="1" max="1" width="19.2833333333333" customWidth="1"/>
    <col min="2" max="2" width="33.85" customWidth="1"/>
    <col min="3" max="3" width="23.85" customWidth="1"/>
    <col min="4" max="4" width="11.1416666666667" customWidth="1"/>
    <col min="5" max="5" width="17.7083333333333" customWidth="1"/>
    <col min="6" max="6" width="9.85" customWidth="1"/>
    <col min="7" max="7" width="17.7083333333333" customWidth="1"/>
    <col min="8" max="11" width="23.1416666666667" customWidth="1"/>
  </cols>
  <sheetData>
    <row r="1" customHeight="1" spans="4:11">
      <c r="D1" s="1"/>
      <c r="E1" s="1"/>
      <c r="F1" s="1"/>
      <c r="G1" s="1"/>
      <c r="K1" s="2" t="s">
        <v>465</v>
      </c>
    </row>
    <row r="2" ht="41.25" customHeight="1" spans="1:11">
      <c r="A2" s="3" t="str">
        <f>"2026"&amp;"年上级转移支付补助项目支出预算表"</f>
        <v>2026年上级转移支付补助项目支出预算表</v>
      </c>
      <c r="B2" s="3"/>
      <c r="C2" s="3"/>
      <c r="D2" s="3"/>
      <c r="E2" s="3"/>
      <c r="F2" s="3"/>
      <c r="G2" s="3"/>
      <c r="H2" s="3"/>
      <c r="I2" s="3"/>
      <c r="J2" s="3"/>
      <c r="K2" s="3"/>
    </row>
    <row r="3" ht="13.5" customHeight="1" spans="1:11">
      <c r="A3" s="4" t="str">
        <f>"单位名称："&amp;"禄劝彝族苗族自治县融媒体中心"</f>
        <v>单位名称：禄劝彝族苗族自治县融媒体中心</v>
      </c>
      <c r="B3" s="5"/>
      <c r="C3" s="5"/>
      <c r="D3" s="5"/>
      <c r="E3" s="5"/>
      <c r="F3" s="5"/>
      <c r="G3" s="5"/>
      <c r="H3" s="6"/>
      <c r="I3" s="6"/>
      <c r="J3" s="6"/>
      <c r="K3" s="7" t="s">
        <v>1</v>
      </c>
    </row>
    <row r="4" ht="21.75" customHeight="1" spans="1:11">
      <c r="A4" s="8" t="s">
        <v>255</v>
      </c>
      <c r="B4" s="8" t="s">
        <v>185</v>
      </c>
      <c r="C4" s="8" t="s">
        <v>256</v>
      </c>
      <c r="D4" s="9" t="s">
        <v>186</v>
      </c>
      <c r="E4" s="9" t="s">
        <v>187</v>
      </c>
      <c r="F4" s="9" t="s">
        <v>257</v>
      </c>
      <c r="G4" s="9" t="s">
        <v>258</v>
      </c>
      <c r="H4" s="27" t="s">
        <v>55</v>
      </c>
      <c r="I4" s="10" t="s">
        <v>466</v>
      </c>
      <c r="J4" s="11"/>
      <c r="K4" s="12"/>
    </row>
    <row r="5" ht="21.75" customHeight="1" spans="1:11">
      <c r="A5" s="13"/>
      <c r="B5" s="13"/>
      <c r="C5" s="13"/>
      <c r="D5" s="14"/>
      <c r="E5" s="14"/>
      <c r="F5" s="14"/>
      <c r="G5" s="14"/>
      <c r="H5" s="28"/>
      <c r="I5" s="9" t="s">
        <v>58</v>
      </c>
      <c r="J5" s="9" t="s">
        <v>59</v>
      </c>
      <c r="K5" s="9" t="s">
        <v>60</v>
      </c>
    </row>
    <row r="6" ht="40.5" customHeight="1" spans="1:11">
      <c r="A6" s="16"/>
      <c r="B6" s="16"/>
      <c r="C6" s="16"/>
      <c r="D6" s="17"/>
      <c r="E6" s="17"/>
      <c r="F6" s="17"/>
      <c r="G6" s="17"/>
      <c r="H6" s="18"/>
      <c r="I6" s="17" t="s">
        <v>57</v>
      </c>
      <c r="J6" s="17"/>
      <c r="K6" s="17"/>
    </row>
    <row r="7" ht="15" customHeight="1" spans="1:11">
      <c r="A7" s="19">
        <v>1</v>
      </c>
      <c r="B7" s="19">
        <v>2</v>
      </c>
      <c r="C7" s="19">
        <v>3</v>
      </c>
      <c r="D7" s="19">
        <v>4</v>
      </c>
      <c r="E7" s="19">
        <v>5</v>
      </c>
      <c r="F7" s="19">
        <v>6</v>
      </c>
      <c r="G7" s="19">
        <v>7</v>
      </c>
      <c r="H7" s="19">
        <v>8</v>
      </c>
      <c r="I7" s="19">
        <v>9</v>
      </c>
      <c r="J7" s="35">
        <v>10</v>
      </c>
      <c r="K7" s="35">
        <v>11</v>
      </c>
    </row>
    <row r="8" ht="18.75" customHeight="1" spans="1:11">
      <c r="A8" s="29"/>
      <c r="B8" s="20"/>
      <c r="C8" s="29"/>
      <c r="D8" s="29"/>
      <c r="E8" s="29"/>
      <c r="F8" s="29"/>
      <c r="G8" s="29"/>
      <c r="H8" s="30"/>
      <c r="I8" s="36"/>
      <c r="J8" s="36"/>
      <c r="K8" s="30"/>
    </row>
    <row r="9" ht="18.75" customHeight="1" spans="1:11">
      <c r="A9" s="31"/>
      <c r="B9" s="20"/>
      <c r="C9" s="20"/>
      <c r="D9" s="20"/>
      <c r="E9" s="20"/>
      <c r="F9" s="20"/>
      <c r="G9" s="20"/>
      <c r="H9" s="22"/>
      <c r="I9" s="22"/>
      <c r="J9" s="22"/>
      <c r="K9" s="30"/>
    </row>
    <row r="10" ht="18.75" customHeight="1" spans="1:11">
      <c r="A10" s="32" t="s">
        <v>173</v>
      </c>
      <c r="B10" s="33"/>
      <c r="C10" s="33"/>
      <c r="D10" s="33"/>
      <c r="E10" s="33"/>
      <c r="F10" s="33"/>
      <c r="G10" s="34"/>
      <c r="H10" s="22"/>
      <c r="I10" s="22"/>
      <c r="J10" s="22"/>
      <c r="K10" s="30"/>
    </row>
    <row r="11" customHeight="1" spans="1:1">
      <c r="A11" t="s">
        <v>467</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37" right="0.37" top="0.56" bottom="0.56" header="0.48" footer="0.48"/>
  <pageSetup paperSize="9" scale="56"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22"/>
  <sheetViews>
    <sheetView showZeros="0" topLeftCell="D1" workbookViewId="0">
      <selection activeCell="A1" sqref="A1"/>
    </sheetView>
  </sheetViews>
  <sheetFormatPr defaultColWidth="9.14166666666667" defaultRowHeight="14.25" customHeight="1" outlineLevelCol="6"/>
  <cols>
    <col min="1" max="1" width="35.2833333333333" customWidth="1"/>
    <col min="2" max="4" width="28" customWidth="1"/>
    <col min="5" max="7" width="23.85" customWidth="1"/>
  </cols>
  <sheetData>
    <row r="1" ht="13.5" customHeight="1" spans="4:7">
      <c r="D1" s="1"/>
      <c r="G1" s="2" t="s">
        <v>468</v>
      </c>
    </row>
    <row r="2" ht="41.25" customHeight="1" spans="1:7">
      <c r="A2" s="3" t="str">
        <f>"2026"&amp;"年部门项目中期规划预算表"</f>
        <v>2026年部门项目中期规划预算表</v>
      </c>
      <c r="B2" s="3"/>
      <c r="C2" s="3"/>
      <c r="D2" s="3"/>
      <c r="E2" s="3"/>
      <c r="F2" s="3"/>
      <c r="G2" s="3"/>
    </row>
    <row r="3" ht="13.5" customHeight="1" spans="1:7">
      <c r="A3" s="4" t="str">
        <f>"单位名称："&amp;"禄劝彝族苗族自治县融媒体中心"</f>
        <v>单位名称：禄劝彝族苗族自治县融媒体中心</v>
      </c>
      <c r="B3" s="5"/>
      <c r="C3" s="5"/>
      <c r="D3" s="5"/>
      <c r="E3" s="6"/>
      <c r="F3" s="6"/>
      <c r="G3" s="7" t="s">
        <v>1</v>
      </c>
    </row>
    <row r="4" ht="21.75" customHeight="1" spans="1:7">
      <c r="A4" s="8" t="s">
        <v>256</v>
      </c>
      <c r="B4" s="8" t="s">
        <v>255</v>
      </c>
      <c r="C4" s="8" t="s">
        <v>185</v>
      </c>
      <c r="D4" s="9" t="s">
        <v>469</v>
      </c>
      <c r="E4" s="10" t="s">
        <v>58</v>
      </c>
      <c r="F4" s="11"/>
      <c r="G4" s="12"/>
    </row>
    <row r="5" ht="21.75" customHeight="1" spans="1:7">
      <c r="A5" s="13"/>
      <c r="B5" s="13"/>
      <c r="C5" s="13"/>
      <c r="D5" s="14"/>
      <c r="E5" s="15" t="str">
        <f>"2026"&amp;"年"</f>
        <v>2026年</v>
      </c>
      <c r="F5" s="9" t="str">
        <f>("2026"+1)&amp;"年"</f>
        <v>2027年</v>
      </c>
      <c r="G5" s="9" t="str">
        <f>("2026"+2)&amp;"年"</f>
        <v>2028年</v>
      </c>
    </row>
    <row r="6" ht="40.5" customHeight="1" spans="1:7">
      <c r="A6" s="16"/>
      <c r="B6" s="16"/>
      <c r="C6" s="16"/>
      <c r="D6" s="17"/>
      <c r="E6" s="18"/>
      <c r="F6" s="17" t="s">
        <v>57</v>
      </c>
      <c r="G6" s="17"/>
    </row>
    <row r="7" ht="15" customHeight="1" spans="1:7">
      <c r="A7" s="19">
        <v>1</v>
      </c>
      <c r="B7" s="19">
        <v>2</v>
      </c>
      <c r="C7" s="19">
        <v>3</v>
      </c>
      <c r="D7" s="19">
        <v>4</v>
      </c>
      <c r="E7" s="19">
        <v>5</v>
      </c>
      <c r="F7" s="19">
        <v>6</v>
      </c>
      <c r="G7" s="19">
        <v>7</v>
      </c>
    </row>
    <row r="8" ht="17.25" customHeight="1" spans="1:7">
      <c r="A8" s="20" t="s">
        <v>70</v>
      </c>
      <c r="B8" s="21"/>
      <c r="C8" s="21"/>
      <c r="D8" s="20"/>
      <c r="E8" s="22">
        <v>2015048.17</v>
      </c>
      <c r="F8" s="22">
        <v>2335048.17</v>
      </c>
      <c r="G8" s="22">
        <v>2335048.17</v>
      </c>
    </row>
    <row r="9" ht="18.75" customHeight="1" spans="1:7">
      <c r="A9" s="20"/>
      <c r="B9" s="20" t="s">
        <v>470</v>
      </c>
      <c r="C9" s="20" t="s">
        <v>263</v>
      </c>
      <c r="D9" s="20" t="s">
        <v>471</v>
      </c>
      <c r="E9" s="22">
        <v>17784</v>
      </c>
      <c r="F9" s="22">
        <v>17784</v>
      </c>
      <c r="G9" s="22">
        <v>17784</v>
      </c>
    </row>
    <row r="10" ht="18.75" customHeight="1" spans="1:7">
      <c r="A10" s="23"/>
      <c r="B10" s="20" t="s">
        <v>470</v>
      </c>
      <c r="C10" s="20" t="s">
        <v>267</v>
      </c>
      <c r="D10" s="20" t="s">
        <v>471</v>
      </c>
      <c r="E10" s="22">
        <v>5304</v>
      </c>
      <c r="F10" s="22">
        <v>5304</v>
      </c>
      <c r="G10" s="22">
        <v>5304</v>
      </c>
    </row>
    <row r="11" ht="18.75" customHeight="1" spans="1:7">
      <c r="A11" s="23"/>
      <c r="B11" s="20" t="s">
        <v>472</v>
      </c>
      <c r="C11" s="20" t="s">
        <v>270</v>
      </c>
      <c r="D11" s="20" t="s">
        <v>471</v>
      </c>
      <c r="E11" s="22">
        <v>30000</v>
      </c>
      <c r="F11" s="22">
        <v>30000</v>
      </c>
      <c r="G11" s="22">
        <v>30000</v>
      </c>
    </row>
    <row r="12" ht="18.75" customHeight="1" spans="1:7">
      <c r="A12" s="23"/>
      <c r="B12" s="20" t="s">
        <v>472</v>
      </c>
      <c r="C12" s="20" t="s">
        <v>274</v>
      </c>
      <c r="D12" s="20" t="s">
        <v>471</v>
      </c>
      <c r="E12" s="22">
        <v>20000</v>
      </c>
      <c r="F12" s="22">
        <v>20000</v>
      </c>
      <c r="G12" s="22">
        <v>20000</v>
      </c>
    </row>
    <row r="13" ht="18.75" customHeight="1" spans="1:7">
      <c r="A13" s="23"/>
      <c r="B13" s="20" t="s">
        <v>472</v>
      </c>
      <c r="C13" s="20" t="s">
        <v>276</v>
      </c>
      <c r="D13" s="20" t="s">
        <v>471</v>
      </c>
      <c r="E13" s="22">
        <v>600000</v>
      </c>
      <c r="F13" s="22">
        <v>600000</v>
      </c>
      <c r="G13" s="22">
        <v>600000</v>
      </c>
    </row>
    <row r="14" ht="18.75" customHeight="1" spans="1:7">
      <c r="A14" s="23"/>
      <c r="B14" s="20" t="s">
        <v>473</v>
      </c>
      <c r="C14" s="20" t="s">
        <v>279</v>
      </c>
      <c r="D14" s="20" t="s">
        <v>471</v>
      </c>
      <c r="E14" s="22">
        <v>80000</v>
      </c>
      <c r="F14" s="22">
        <v>80000</v>
      </c>
      <c r="G14" s="22">
        <v>80000</v>
      </c>
    </row>
    <row r="15" ht="18.75" customHeight="1" spans="1:7">
      <c r="A15" s="23"/>
      <c r="B15" s="20" t="s">
        <v>473</v>
      </c>
      <c r="C15" s="20" t="s">
        <v>281</v>
      </c>
      <c r="D15" s="20" t="s">
        <v>471</v>
      </c>
      <c r="E15" s="22">
        <v>220000</v>
      </c>
      <c r="F15" s="22">
        <v>220000</v>
      </c>
      <c r="G15" s="22">
        <v>220000</v>
      </c>
    </row>
    <row r="16" ht="18.75" customHeight="1" spans="1:7">
      <c r="A16" s="23"/>
      <c r="B16" s="20" t="s">
        <v>473</v>
      </c>
      <c r="C16" s="20" t="s">
        <v>283</v>
      </c>
      <c r="D16" s="20" t="s">
        <v>471</v>
      </c>
      <c r="E16" s="22">
        <v>100000</v>
      </c>
      <c r="F16" s="22">
        <v>220000</v>
      </c>
      <c r="G16" s="22">
        <v>220000</v>
      </c>
    </row>
    <row r="17" ht="18.75" customHeight="1" spans="1:7">
      <c r="A17" s="23"/>
      <c r="B17" s="20" t="s">
        <v>473</v>
      </c>
      <c r="C17" s="20" t="s">
        <v>285</v>
      </c>
      <c r="D17" s="20" t="s">
        <v>471</v>
      </c>
      <c r="E17" s="22">
        <v>92494</v>
      </c>
      <c r="F17" s="22">
        <v>92494</v>
      </c>
      <c r="G17" s="22">
        <v>92494</v>
      </c>
    </row>
    <row r="18" ht="18.75" customHeight="1" spans="1:7">
      <c r="A18" s="23"/>
      <c r="B18" s="20" t="s">
        <v>473</v>
      </c>
      <c r="C18" s="20" t="s">
        <v>287</v>
      </c>
      <c r="D18" s="20" t="s">
        <v>471</v>
      </c>
      <c r="E18" s="22">
        <v>200000</v>
      </c>
      <c r="F18" s="22">
        <v>400000</v>
      </c>
      <c r="G18" s="22">
        <v>400000</v>
      </c>
    </row>
    <row r="19" ht="18.75" customHeight="1" spans="1:7">
      <c r="A19" s="23"/>
      <c r="B19" s="20" t="s">
        <v>473</v>
      </c>
      <c r="C19" s="20" t="s">
        <v>291</v>
      </c>
      <c r="D19" s="20" t="s">
        <v>471</v>
      </c>
      <c r="E19" s="22">
        <v>198984</v>
      </c>
      <c r="F19" s="22">
        <v>198984</v>
      </c>
      <c r="G19" s="22">
        <v>198984</v>
      </c>
    </row>
    <row r="20" ht="18.75" customHeight="1" spans="1:7">
      <c r="A20" s="23"/>
      <c r="B20" s="20" t="s">
        <v>473</v>
      </c>
      <c r="C20" s="20" t="s">
        <v>293</v>
      </c>
      <c r="D20" s="20" t="s">
        <v>471</v>
      </c>
      <c r="E20" s="22">
        <v>276896.17</v>
      </c>
      <c r="F20" s="22">
        <v>276896.17</v>
      </c>
      <c r="G20" s="22">
        <v>276896.17</v>
      </c>
    </row>
    <row r="21" ht="18.75" customHeight="1" spans="1:7">
      <c r="A21" s="23"/>
      <c r="B21" s="20" t="s">
        <v>473</v>
      </c>
      <c r="C21" s="20" t="s">
        <v>299</v>
      </c>
      <c r="D21" s="20" t="s">
        <v>471</v>
      </c>
      <c r="E21" s="22">
        <v>173586</v>
      </c>
      <c r="F21" s="22">
        <v>173586</v>
      </c>
      <c r="G21" s="22">
        <v>173586</v>
      </c>
    </row>
    <row r="22" ht="18.75" customHeight="1" spans="1:7">
      <c r="A22" s="24" t="s">
        <v>55</v>
      </c>
      <c r="B22" s="25" t="s">
        <v>474</v>
      </c>
      <c r="C22" s="25"/>
      <c r="D22" s="26"/>
      <c r="E22" s="22">
        <v>2015048.17</v>
      </c>
      <c r="F22" s="22">
        <v>2335048.17</v>
      </c>
      <c r="G22" s="22">
        <v>2335048.17</v>
      </c>
    </row>
  </sheetData>
  <mergeCells count="11">
    <mergeCell ref="A2:G2"/>
    <mergeCell ref="A3:D3"/>
    <mergeCell ref="E4:G4"/>
    <mergeCell ref="A22:D22"/>
    <mergeCell ref="A4:A6"/>
    <mergeCell ref="B4:B6"/>
    <mergeCell ref="C4:C6"/>
    <mergeCell ref="D4:D6"/>
    <mergeCell ref="E5:E6"/>
    <mergeCell ref="F5:F6"/>
    <mergeCell ref="G5:G6"/>
  </mergeCells>
  <printOptions horizontalCentered="1"/>
  <pageMargins left="0.37" right="0.37" top="0.56" bottom="0.56" header="0.48" footer="0.48"/>
  <pageSetup paperSize="9" scale="56"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0"/>
  <sheetViews>
    <sheetView showGridLines="0" showZeros="0" workbookViewId="0">
      <selection activeCell="A1" sqref="A1:S1"/>
    </sheetView>
  </sheetViews>
  <sheetFormatPr defaultColWidth="8.575" defaultRowHeight="12.75" customHeight="1"/>
  <cols>
    <col min="1" max="1" width="15.8916666666667" customWidth="1"/>
    <col min="2" max="2" width="35" customWidth="1"/>
    <col min="3" max="19" width="22" customWidth="1"/>
  </cols>
  <sheetData>
    <row r="1" ht="17.25" customHeight="1" spans="1:1">
      <c r="A1" s="62" t="s">
        <v>52</v>
      </c>
    </row>
    <row r="2" ht="41.25" customHeight="1" spans="1:1">
      <c r="A2" s="40" t="str">
        <f>"2026"&amp;"年部门收入预算表"</f>
        <v>2026年部门收入预算表</v>
      </c>
    </row>
    <row r="3" ht="17.25" customHeight="1" spans="1:19">
      <c r="A3" s="43" t="str">
        <f>"单位名称："&amp;"禄劝彝族苗族自治县融媒体中心"</f>
        <v>单位名称：禄劝彝族苗族自治县融媒体中心</v>
      </c>
      <c r="S3" s="45" t="s">
        <v>1</v>
      </c>
    </row>
    <row r="4" ht="21.75" customHeight="1" spans="1:19">
      <c r="A4" s="179" t="s">
        <v>53</v>
      </c>
      <c r="B4" s="180" t="s">
        <v>54</v>
      </c>
      <c r="C4" s="180" t="s">
        <v>55</v>
      </c>
      <c r="D4" s="181" t="s">
        <v>56</v>
      </c>
      <c r="E4" s="181"/>
      <c r="F4" s="181"/>
      <c r="G4" s="181"/>
      <c r="H4" s="181"/>
      <c r="I4" s="128"/>
      <c r="J4" s="181"/>
      <c r="K4" s="181"/>
      <c r="L4" s="181"/>
      <c r="M4" s="181"/>
      <c r="N4" s="188"/>
      <c r="O4" s="181" t="s">
        <v>45</v>
      </c>
      <c r="P4" s="181"/>
      <c r="Q4" s="181"/>
      <c r="R4" s="181"/>
      <c r="S4" s="188"/>
    </row>
    <row r="5" ht="27" customHeight="1" spans="1:19">
      <c r="A5" s="182"/>
      <c r="B5" s="183"/>
      <c r="C5" s="183"/>
      <c r="D5" s="183" t="s">
        <v>57</v>
      </c>
      <c r="E5" s="183" t="s">
        <v>58</v>
      </c>
      <c r="F5" s="183" t="s">
        <v>59</v>
      </c>
      <c r="G5" s="183" t="s">
        <v>60</v>
      </c>
      <c r="H5" s="183" t="s">
        <v>61</v>
      </c>
      <c r="I5" s="189" t="s">
        <v>62</v>
      </c>
      <c r="J5" s="190"/>
      <c r="K5" s="190"/>
      <c r="L5" s="190"/>
      <c r="M5" s="190"/>
      <c r="N5" s="191"/>
      <c r="O5" s="183" t="s">
        <v>57</v>
      </c>
      <c r="P5" s="183" t="s">
        <v>58</v>
      </c>
      <c r="Q5" s="183" t="s">
        <v>59</v>
      </c>
      <c r="R5" s="183" t="s">
        <v>60</v>
      </c>
      <c r="S5" s="183" t="s">
        <v>63</v>
      </c>
    </row>
    <row r="6" ht="30" customHeight="1" spans="1:19">
      <c r="A6" s="184"/>
      <c r="B6" s="100"/>
      <c r="C6" s="112"/>
      <c r="D6" s="112"/>
      <c r="E6" s="112"/>
      <c r="F6" s="112"/>
      <c r="G6" s="112"/>
      <c r="H6" s="112"/>
      <c r="I6" s="68" t="s">
        <v>57</v>
      </c>
      <c r="J6" s="191" t="s">
        <v>64</v>
      </c>
      <c r="K6" s="191" t="s">
        <v>65</v>
      </c>
      <c r="L6" s="191" t="s">
        <v>66</v>
      </c>
      <c r="M6" s="191" t="s">
        <v>67</v>
      </c>
      <c r="N6" s="191" t="s">
        <v>68</v>
      </c>
      <c r="O6" s="192"/>
      <c r="P6" s="192"/>
      <c r="Q6" s="192"/>
      <c r="R6" s="192"/>
      <c r="S6" s="112"/>
    </row>
    <row r="7" ht="15" customHeight="1" spans="1:19">
      <c r="A7" s="185">
        <v>1</v>
      </c>
      <c r="B7" s="185">
        <v>2</v>
      </c>
      <c r="C7" s="185">
        <v>3</v>
      </c>
      <c r="D7" s="185">
        <v>4</v>
      </c>
      <c r="E7" s="185">
        <v>5</v>
      </c>
      <c r="F7" s="185">
        <v>6</v>
      </c>
      <c r="G7" s="185">
        <v>7</v>
      </c>
      <c r="H7" s="185">
        <v>8</v>
      </c>
      <c r="I7" s="68">
        <v>9</v>
      </c>
      <c r="J7" s="185">
        <v>10</v>
      </c>
      <c r="K7" s="185">
        <v>11</v>
      </c>
      <c r="L7" s="185">
        <v>12</v>
      </c>
      <c r="M7" s="185">
        <v>13</v>
      </c>
      <c r="N7" s="185">
        <v>14</v>
      </c>
      <c r="O7" s="185">
        <v>15</v>
      </c>
      <c r="P7" s="185">
        <v>16</v>
      </c>
      <c r="Q7" s="185">
        <v>17</v>
      </c>
      <c r="R7" s="185">
        <v>18</v>
      </c>
      <c r="S7" s="185">
        <v>19</v>
      </c>
    </row>
    <row r="8" ht="18" customHeight="1" spans="1:19">
      <c r="A8" s="20" t="s">
        <v>69</v>
      </c>
      <c r="B8" s="20" t="s">
        <v>70</v>
      </c>
      <c r="C8" s="77">
        <v>8912751</v>
      </c>
      <c r="D8" s="77">
        <v>8219034.9</v>
      </c>
      <c r="E8" s="77">
        <v>8202456.9</v>
      </c>
      <c r="F8" s="77"/>
      <c r="G8" s="77"/>
      <c r="H8" s="77"/>
      <c r="I8" s="77">
        <v>16578</v>
      </c>
      <c r="J8" s="77">
        <v>16578</v>
      </c>
      <c r="K8" s="77"/>
      <c r="L8" s="77"/>
      <c r="M8" s="77"/>
      <c r="N8" s="77"/>
      <c r="O8" s="77">
        <v>693716.1</v>
      </c>
      <c r="P8" s="77">
        <v>693716.1</v>
      </c>
      <c r="Q8" s="77"/>
      <c r="R8" s="77"/>
      <c r="S8" s="77"/>
    </row>
    <row r="9" ht="18" customHeight="1" spans="1:19">
      <c r="A9" s="186" t="s">
        <v>71</v>
      </c>
      <c r="B9" s="186" t="s">
        <v>70</v>
      </c>
      <c r="C9" s="77">
        <v>8912751</v>
      </c>
      <c r="D9" s="77">
        <v>8219034.9</v>
      </c>
      <c r="E9" s="77">
        <v>8202456.9</v>
      </c>
      <c r="F9" s="77"/>
      <c r="G9" s="77"/>
      <c r="H9" s="77"/>
      <c r="I9" s="77">
        <v>16578</v>
      </c>
      <c r="J9" s="77">
        <v>16578</v>
      </c>
      <c r="K9" s="77"/>
      <c r="L9" s="77"/>
      <c r="M9" s="77"/>
      <c r="N9" s="77"/>
      <c r="O9" s="77">
        <v>693716.1</v>
      </c>
      <c r="P9" s="77">
        <v>693716.1</v>
      </c>
      <c r="Q9" s="77"/>
      <c r="R9" s="77"/>
      <c r="S9" s="77"/>
    </row>
    <row r="10" ht="18" customHeight="1" spans="1:19">
      <c r="A10" s="48" t="s">
        <v>55</v>
      </c>
      <c r="B10" s="187"/>
      <c r="C10" s="77">
        <v>8912751</v>
      </c>
      <c r="D10" s="77">
        <v>8219034.9</v>
      </c>
      <c r="E10" s="77">
        <v>8202456.9</v>
      </c>
      <c r="F10" s="77"/>
      <c r="G10" s="77"/>
      <c r="H10" s="77"/>
      <c r="I10" s="77">
        <v>16578</v>
      </c>
      <c r="J10" s="77">
        <v>16578</v>
      </c>
      <c r="K10" s="77"/>
      <c r="L10" s="77"/>
      <c r="M10" s="77"/>
      <c r="N10" s="77"/>
      <c r="O10" s="77">
        <v>693716.1</v>
      </c>
      <c r="P10" s="77">
        <v>693716.1</v>
      </c>
      <c r="Q10" s="77"/>
      <c r="R10" s="77"/>
      <c r="S10" s="77"/>
    </row>
  </sheetData>
  <mergeCells count="20">
    <mergeCell ref="A1:S1"/>
    <mergeCell ref="A2:S2"/>
    <mergeCell ref="A3:B3"/>
    <mergeCell ref="D4:N4"/>
    <mergeCell ref="O4:S4"/>
    <mergeCell ref="I5:N5"/>
    <mergeCell ref="A10:B10"/>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96" right="0.96" top="0.72" bottom="0.72" header="0" footer="0"/>
  <pageSetup paperSize="9" orientation="landscape"/>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26"/>
  <sheetViews>
    <sheetView showGridLines="0" showZeros="0" topLeftCell="A4" workbookViewId="0">
      <selection activeCell="A1" sqref="A1:O1"/>
    </sheetView>
  </sheetViews>
  <sheetFormatPr defaultColWidth="8.575" defaultRowHeight="12.75" customHeight="1"/>
  <cols>
    <col min="1" max="1" width="14.2833333333333" customWidth="1"/>
    <col min="2" max="2" width="37.575" customWidth="1"/>
    <col min="3" max="8" width="24.575" customWidth="1"/>
    <col min="9" max="9" width="26.7083333333333" customWidth="1"/>
    <col min="10" max="11" width="24.425" customWidth="1"/>
    <col min="12" max="15" width="24.575" customWidth="1"/>
  </cols>
  <sheetData>
    <row r="1" ht="17.25" customHeight="1" spans="1:1">
      <c r="A1" s="45" t="s">
        <v>72</v>
      </c>
    </row>
    <row r="2" ht="41.25" customHeight="1" spans="1:1">
      <c r="A2" s="40" t="str">
        <f>"2026"&amp;"年部门支出预算表"</f>
        <v>2026年部门支出预算表</v>
      </c>
    </row>
    <row r="3" ht="17.25" customHeight="1" spans="1:15">
      <c r="A3" s="43" t="str">
        <f>"单位名称："&amp;"禄劝彝族苗族自治县融媒体中心"</f>
        <v>单位名称：禄劝彝族苗族自治县融媒体中心</v>
      </c>
      <c r="O3" s="45" t="s">
        <v>1</v>
      </c>
    </row>
    <row r="4" ht="27" customHeight="1" spans="1:15">
      <c r="A4" s="165" t="s">
        <v>73</v>
      </c>
      <c r="B4" s="165" t="s">
        <v>74</v>
      </c>
      <c r="C4" s="165" t="s">
        <v>55</v>
      </c>
      <c r="D4" s="166" t="s">
        <v>58</v>
      </c>
      <c r="E4" s="167"/>
      <c r="F4" s="168"/>
      <c r="G4" s="169" t="s">
        <v>59</v>
      </c>
      <c r="H4" s="169" t="s">
        <v>60</v>
      </c>
      <c r="I4" s="169" t="s">
        <v>75</v>
      </c>
      <c r="J4" s="166" t="s">
        <v>62</v>
      </c>
      <c r="K4" s="167"/>
      <c r="L4" s="167"/>
      <c r="M4" s="167"/>
      <c r="N4" s="176"/>
      <c r="O4" s="177"/>
    </row>
    <row r="5" ht="42" customHeight="1" spans="1:15">
      <c r="A5" s="170"/>
      <c r="B5" s="170"/>
      <c r="C5" s="171"/>
      <c r="D5" s="172" t="s">
        <v>57</v>
      </c>
      <c r="E5" s="172" t="s">
        <v>76</v>
      </c>
      <c r="F5" s="172" t="s">
        <v>77</v>
      </c>
      <c r="G5" s="171"/>
      <c r="H5" s="171"/>
      <c r="I5" s="178"/>
      <c r="J5" s="172" t="s">
        <v>57</v>
      </c>
      <c r="K5" s="159" t="s">
        <v>78</v>
      </c>
      <c r="L5" s="159" t="s">
        <v>79</v>
      </c>
      <c r="M5" s="159" t="s">
        <v>80</v>
      </c>
      <c r="N5" s="159" t="s">
        <v>81</v>
      </c>
      <c r="O5" s="159" t="s">
        <v>82</v>
      </c>
    </row>
    <row r="6" ht="18" customHeight="1" spans="1:15">
      <c r="A6" s="51" t="s">
        <v>83</v>
      </c>
      <c r="B6" s="51" t="s">
        <v>84</v>
      </c>
      <c r="C6" s="51" t="s">
        <v>85</v>
      </c>
      <c r="D6" s="54" t="s">
        <v>86</v>
      </c>
      <c r="E6" s="54" t="s">
        <v>87</v>
      </c>
      <c r="F6" s="54" t="s">
        <v>88</v>
      </c>
      <c r="G6" s="54" t="s">
        <v>89</v>
      </c>
      <c r="H6" s="54" t="s">
        <v>90</v>
      </c>
      <c r="I6" s="54" t="s">
        <v>91</v>
      </c>
      <c r="J6" s="54" t="s">
        <v>92</v>
      </c>
      <c r="K6" s="54" t="s">
        <v>93</v>
      </c>
      <c r="L6" s="54" t="s">
        <v>94</v>
      </c>
      <c r="M6" s="54" t="s">
        <v>95</v>
      </c>
      <c r="N6" s="51" t="s">
        <v>96</v>
      </c>
      <c r="O6" s="54" t="s">
        <v>97</v>
      </c>
    </row>
    <row r="7" ht="21" customHeight="1" spans="1:15">
      <c r="A7" s="55" t="s">
        <v>98</v>
      </c>
      <c r="B7" s="55" t="s">
        <v>99</v>
      </c>
      <c r="C7" s="77">
        <v>6882711.27</v>
      </c>
      <c r="D7" s="77">
        <v>6866133.27</v>
      </c>
      <c r="E7" s="77">
        <v>4180457</v>
      </c>
      <c r="F7" s="77">
        <v>2685676.27</v>
      </c>
      <c r="G7" s="77"/>
      <c r="H7" s="77"/>
      <c r="I7" s="77"/>
      <c r="J7" s="77">
        <v>16578</v>
      </c>
      <c r="K7" s="77">
        <v>16578</v>
      </c>
      <c r="L7" s="77"/>
      <c r="M7" s="77"/>
      <c r="N7" s="77"/>
      <c r="O7" s="77"/>
    </row>
    <row r="8" ht="21" customHeight="1" spans="1:15">
      <c r="A8" s="173" t="s">
        <v>100</v>
      </c>
      <c r="B8" s="173" t="s">
        <v>101</v>
      </c>
      <c r="C8" s="77">
        <v>6882711.27</v>
      </c>
      <c r="D8" s="77">
        <v>6866133.27</v>
      </c>
      <c r="E8" s="77">
        <v>4180457</v>
      </c>
      <c r="F8" s="77">
        <v>2685676.27</v>
      </c>
      <c r="G8" s="77"/>
      <c r="H8" s="77"/>
      <c r="I8" s="77"/>
      <c r="J8" s="77">
        <v>16578</v>
      </c>
      <c r="K8" s="77">
        <v>16578</v>
      </c>
      <c r="L8" s="77"/>
      <c r="M8" s="77"/>
      <c r="N8" s="77"/>
      <c r="O8" s="77"/>
    </row>
    <row r="9" ht="21" customHeight="1" spans="1:15">
      <c r="A9" s="174" t="s">
        <v>102</v>
      </c>
      <c r="B9" s="174" t="s">
        <v>103</v>
      </c>
      <c r="C9" s="77">
        <v>6882711.27</v>
      </c>
      <c r="D9" s="77">
        <v>6866133.27</v>
      </c>
      <c r="E9" s="77">
        <v>4180457</v>
      </c>
      <c r="F9" s="77">
        <v>2685676.27</v>
      </c>
      <c r="G9" s="77"/>
      <c r="H9" s="77"/>
      <c r="I9" s="77"/>
      <c r="J9" s="77">
        <v>16578</v>
      </c>
      <c r="K9" s="77">
        <v>16578</v>
      </c>
      <c r="L9" s="77"/>
      <c r="M9" s="77"/>
      <c r="N9" s="77"/>
      <c r="O9" s="77"/>
    </row>
    <row r="10" ht="21" customHeight="1" spans="1:15">
      <c r="A10" s="55" t="s">
        <v>104</v>
      </c>
      <c r="B10" s="55" t="s">
        <v>105</v>
      </c>
      <c r="C10" s="77">
        <v>901098.06</v>
      </c>
      <c r="D10" s="77">
        <v>901098.06</v>
      </c>
      <c r="E10" s="77">
        <v>878010.06</v>
      </c>
      <c r="F10" s="77">
        <v>23088</v>
      </c>
      <c r="G10" s="77"/>
      <c r="H10" s="77"/>
      <c r="I10" s="77"/>
      <c r="J10" s="77"/>
      <c r="K10" s="77"/>
      <c r="L10" s="77"/>
      <c r="M10" s="77"/>
      <c r="N10" s="77"/>
      <c r="O10" s="77"/>
    </row>
    <row r="11" ht="21" customHeight="1" spans="1:15">
      <c r="A11" s="173" t="s">
        <v>106</v>
      </c>
      <c r="B11" s="173" t="s">
        <v>107</v>
      </c>
      <c r="C11" s="77">
        <v>850345.13</v>
      </c>
      <c r="D11" s="77">
        <v>850345.13</v>
      </c>
      <c r="E11" s="77">
        <v>850345.13</v>
      </c>
      <c r="F11" s="77"/>
      <c r="G11" s="77"/>
      <c r="H11" s="77"/>
      <c r="I11" s="77"/>
      <c r="J11" s="77"/>
      <c r="K11" s="77"/>
      <c r="L11" s="77"/>
      <c r="M11" s="77"/>
      <c r="N11" s="77"/>
      <c r="O11" s="77"/>
    </row>
    <row r="12" ht="21" customHeight="1" spans="1:15">
      <c r="A12" s="174" t="s">
        <v>108</v>
      </c>
      <c r="B12" s="174" t="s">
        <v>109</v>
      </c>
      <c r="C12" s="77">
        <v>650345.13</v>
      </c>
      <c r="D12" s="77">
        <v>650345.13</v>
      </c>
      <c r="E12" s="77">
        <v>650345.13</v>
      </c>
      <c r="F12" s="77"/>
      <c r="G12" s="77"/>
      <c r="H12" s="77"/>
      <c r="I12" s="77"/>
      <c r="J12" s="77"/>
      <c r="K12" s="77"/>
      <c r="L12" s="77"/>
      <c r="M12" s="77"/>
      <c r="N12" s="77"/>
      <c r="O12" s="77"/>
    </row>
    <row r="13" ht="21" customHeight="1" spans="1:15">
      <c r="A13" s="174" t="s">
        <v>110</v>
      </c>
      <c r="B13" s="174" t="s">
        <v>111</v>
      </c>
      <c r="C13" s="77">
        <v>200000</v>
      </c>
      <c r="D13" s="77">
        <v>200000</v>
      </c>
      <c r="E13" s="77">
        <v>200000</v>
      </c>
      <c r="F13" s="77"/>
      <c r="G13" s="77"/>
      <c r="H13" s="77"/>
      <c r="I13" s="77"/>
      <c r="J13" s="77"/>
      <c r="K13" s="77"/>
      <c r="L13" s="77"/>
      <c r="M13" s="77"/>
      <c r="N13" s="77"/>
      <c r="O13" s="77"/>
    </row>
    <row r="14" ht="21" customHeight="1" spans="1:15">
      <c r="A14" s="173" t="s">
        <v>112</v>
      </c>
      <c r="B14" s="173" t="s">
        <v>113</v>
      </c>
      <c r="C14" s="77">
        <v>23088</v>
      </c>
      <c r="D14" s="77">
        <v>23088</v>
      </c>
      <c r="E14" s="77"/>
      <c r="F14" s="77">
        <v>23088</v>
      </c>
      <c r="G14" s="77"/>
      <c r="H14" s="77"/>
      <c r="I14" s="77"/>
      <c r="J14" s="77"/>
      <c r="K14" s="77"/>
      <c r="L14" s="77"/>
      <c r="M14" s="77"/>
      <c r="N14" s="77"/>
      <c r="O14" s="77"/>
    </row>
    <row r="15" ht="21" customHeight="1" spans="1:15">
      <c r="A15" s="174" t="s">
        <v>114</v>
      </c>
      <c r="B15" s="174" t="s">
        <v>115</v>
      </c>
      <c r="C15" s="77">
        <v>23088</v>
      </c>
      <c r="D15" s="77">
        <v>23088</v>
      </c>
      <c r="E15" s="77"/>
      <c r="F15" s="77">
        <v>23088</v>
      </c>
      <c r="G15" s="77"/>
      <c r="H15" s="77"/>
      <c r="I15" s="77"/>
      <c r="J15" s="77"/>
      <c r="K15" s="77"/>
      <c r="L15" s="77"/>
      <c r="M15" s="77"/>
      <c r="N15" s="77"/>
      <c r="O15" s="77"/>
    </row>
    <row r="16" ht="21" customHeight="1" spans="1:15">
      <c r="A16" s="173" t="s">
        <v>116</v>
      </c>
      <c r="B16" s="173" t="s">
        <v>117</v>
      </c>
      <c r="C16" s="77">
        <v>27664.93</v>
      </c>
      <c r="D16" s="77">
        <v>27664.93</v>
      </c>
      <c r="E16" s="77">
        <v>27664.93</v>
      </c>
      <c r="F16" s="77"/>
      <c r="G16" s="77"/>
      <c r="H16" s="77"/>
      <c r="I16" s="77"/>
      <c r="J16" s="77"/>
      <c r="K16" s="77"/>
      <c r="L16" s="77"/>
      <c r="M16" s="77"/>
      <c r="N16" s="77"/>
      <c r="O16" s="77"/>
    </row>
    <row r="17" ht="21" customHeight="1" spans="1:15">
      <c r="A17" s="174" t="s">
        <v>118</v>
      </c>
      <c r="B17" s="174" t="s">
        <v>117</v>
      </c>
      <c r="C17" s="77">
        <v>27664.93</v>
      </c>
      <c r="D17" s="77">
        <v>27664.93</v>
      </c>
      <c r="E17" s="77">
        <v>27664.93</v>
      </c>
      <c r="F17" s="77"/>
      <c r="G17" s="77"/>
      <c r="H17" s="77"/>
      <c r="I17" s="77"/>
      <c r="J17" s="77"/>
      <c r="K17" s="77"/>
      <c r="L17" s="77"/>
      <c r="M17" s="77"/>
      <c r="N17" s="77"/>
      <c r="O17" s="77"/>
    </row>
    <row r="18" ht="21" customHeight="1" spans="1:15">
      <c r="A18" s="55" t="s">
        <v>119</v>
      </c>
      <c r="B18" s="55" t="s">
        <v>120</v>
      </c>
      <c r="C18" s="77">
        <v>641182.83</v>
      </c>
      <c r="D18" s="77">
        <v>641182.83</v>
      </c>
      <c r="E18" s="77">
        <v>641182.83</v>
      </c>
      <c r="F18" s="77"/>
      <c r="G18" s="77"/>
      <c r="H18" s="77"/>
      <c r="I18" s="77"/>
      <c r="J18" s="77"/>
      <c r="K18" s="77"/>
      <c r="L18" s="77"/>
      <c r="M18" s="77"/>
      <c r="N18" s="77"/>
      <c r="O18" s="77"/>
    </row>
    <row r="19" ht="21" customHeight="1" spans="1:15">
      <c r="A19" s="173" t="s">
        <v>121</v>
      </c>
      <c r="B19" s="173" t="s">
        <v>122</v>
      </c>
      <c r="C19" s="77">
        <v>641182.83</v>
      </c>
      <c r="D19" s="77">
        <v>641182.83</v>
      </c>
      <c r="E19" s="77">
        <v>641182.83</v>
      </c>
      <c r="F19" s="77"/>
      <c r="G19" s="77"/>
      <c r="H19" s="77"/>
      <c r="I19" s="77"/>
      <c r="J19" s="77"/>
      <c r="K19" s="77"/>
      <c r="L19" s="77"/>
      <c r="M19" s="77"/>
      <c r="N19" s="77"/>
      <c r="O19" s="77"/>
    </row>
    <row r="20" ht="21" customHeight="1" spans="1:15">
      <c r="A20" s="174" t="s">
        <v>123</v>
      </c>
      <c r="B20" s="174" t="s">
        <v>124</v>
      </c>
      <c r="C20" s="77">
        <v>337083.67</v>
      </c>
      <c r="D20" s="77">
        <v>337083.67</v>
      </c>
      <c r="E20" s="77">
        <v>337083.67</v>
      </c>
      <c r="F20" s="77"/>
      <c r="G20" s="77"/>
      <c r="H20" s="77"/>
      <c r="I20" s="77"/>
      <c r="J20" s="77"/>
      <c r="K20" s="77"/>
      <c r="L20" s="77"/>
      <c r="M20" s="77"/>
      <c r="N20" s="77"/>
      <c r="O20" s="77"/>
    </row>
    <row r="21" ht="21" customHeight="1" spans="1:15">
      <c r="A21" s="174" t="s">
        <v>125</v>
      </c>
      <c r="B21" s="174" t="s">
        <v>126</v>
      </c>
      <c r="C21" s="77">
        <v>270824.85</v>
      </c>
      <c r="D21" s="77">
        <v>270824.85</v>
      </c>
      <c r="E21" s="77">
        <v>270824.85</v>
      </c>
      <c r="F21" s="77"/>
      <c r="G21" s="77"/>
      <c r="H21" s="77"/>
      <c r="I21" s="77"/>
      <c r="J21" s="77"/>
      <c r="K21" s="77"/>
      <c r="L21" s="77"/>
      <c r="M21" s="77"/>
      <c r="N21" s="77"/>
      <c r="O21" s="77"/>
    </row>
    <row r="22" ht="21" customHeight="1" spans="1:15">
      <c r="A22" s="174" t="s">
        <v>127</v>
      </c>
      <c r="B22" s="174" t="s">
        <v>128</v>
      </c>
      <c r="C22" s="77">
        <v>33274.31</v>
      </c>
      <c r="D22" s="77">
        <v>33274.31</v>
      </c>
      <c r="E22" s="77">
        <v>33274.31</v>
      </c>
      <c r="F22" s="77"/>
      <c r="G22" s="77"/>
      <c r="H22" s="77"/>
      <c r="I22" s="77"/>
      <c r="J22" s="77"/>
      <c r="K22" s="77"/>
      <c r="L22" s="77"/>
      <c r="M22" s="77"/>
      <c r="N22" s="77"/>
      <c r="O22" s="77"/>
    </row>
    <row r="23" ht="21" customHeight="1" spans="1:15">
      <c r="A23" s="55" t="s">
        <v>129</v>
      </c>
      <c r="B23" s="55" t="s">
        <v>130</v>
      </c>
      <c r="C23" s="77">
        <v>487758.84</v>
      </c>
      <c r="D23" s="77">
        <v>487758.84</v>
      </c>
      <c r="E23" s="77">
        <v>487758.84</v>
      </c>
      <c r="F23" s="77"/>
      <c r="G23" s="77"/>
      <c r="H23" s="77"/>
      <c r="I23" s="77"/>
      <c r="J23" s="77"/>
      <c r="K23" s="77"/>
      <c r="L23" s="77"/>
      <c r="M23" s="77"/>
      <c r="N23" s="77"/>
      <c r="O23" s="77"/>
    </row>
    <row r="24" ht="21" customHeight="1" spans="1:15">
      <c r="A24" s="173" t="s">
        <v>131</v>
      </c>
      <c r="B24" s="173" t="s">
        <v>132</v>
      </c>
      <c r="C24" s="77">
        <v>487758.84</v>
      </c>
      <c r="D24" s="77">
        <v>487758.84</v>
      </c>
      <c r="E24" s="77">
        <v>487758.84</v>
      </c>
      <c r="F24" s="77"/>
      <c r="G24" s="77"/>
      <c r="H24" s="77"/>
      <c r="I24" s="77"/>
      <c r="J24" s="77"/>
      <c r="K24" s="77"/>
      <c r="L24" s="77"/>
      <c r="M24" s="77"/>
      <c r="N24" s="77"/>
      <c r="O24" s="77"/>
    </row>
    <row r="25" ht="21" customHeight="1" spans="1:15">
      <c r="A25" s="174" t="s">
        <v>133</v>
      </c>
      <c r="B25" s="174" t="s">
        <v>134</v>
      </c>
      <c r="C25" s="77">
        <v>487758.84</v>
      </c>
      <c r="D25" s="77">
        <v>487758.84</v>
      </c>
      <c r="E25" s="77">
        <v>487758.84</v>
      </c>
      <c r="F25" s="77"/>
      <c r="G25" s="77"/>
      <c r="H25" s="77"/>
      <c r="I25" s="77"/>
      <c r="J25" s="77"/>
      <c r="K25" s="77"/>
      <c r="L25" s="77"/>
      <c r="M25" s="77"/>
      <c r="N25" s="77"/>
      <c r="O25" s="77"/>
    </row>
    <row r="26" ht="21" customHeight="1" spans="1:15">
      <c r="A26" s="175" t="s">
        <v>55</v>
      </c>
      <c r="B26" s="34"/>
      <c r="C26" s="77">
        <v>8912751</v>
      </c>
      <c r="D26" s="77">
        <v>8896173</v>
      </c>
      <c r="E26" s="77">
        <v>6187408.73</v>
      </c>
      <c r="F26" s="77">
        <v>2708764.27</v>
      </c>
      <c r="G26" s="77"/>
      <c r="H26" s="77"/>
      <c r="I26" s="77"/>
      <c r="J26" s="77">
        <v>16578</v>
      </c>
      <c r="K26" s="77">
        <v>16578</v>
      </c>
      <c r="L26" s="77"/>
      <c r="M26" s="77"/>
      <c r="N26" s="77"/>
      <c r="O26" s="77"/>
    </row>
  </sheetData>
  <mergeCells count="12">
    <mergeCell ref="A1:O1"/>
    <mergeCell ref="A2:O2"/>
    <mergeCell ref="A3:B3"/>
    <mergeCell ref="D4:F4"/>
    <mergeCell ref="J4:O4"/>
    <mergeCell ref="A26:B26"/>
    <mergeCell ref="A4:A5"/>
    <mergeCell ref="B4:B5"/>
    <mergeCell ref="C4:C5"/>
    <mergeCell ref="G4:G5"/>
    <mergeCell ref="H4:H5"/>
    <mergeCell ref="I4:I5"/>
  </mergeCells>
  <printOptions horizontalCentered="1"/>
  <pageMargins left="0.96" right="0.96" top="0.72" bottom="0.72" header="0" footer="0"/>
  <pageSetup paperSize="9"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4"/>
  <sheetViews>
    <sheetView showGridLines="0" showZeros="0" workbookViewId="0">
      <selection activeCell="A1" sqref="A1"/>
    </sheetView>
  </sheetViews>
  <sheetFormatPr defaultColWidth="8.575" defaultRowHeight="12.75" customHeight="1" outlineLevelCol="3"/>
  <cols>
    <col min="1" max="4" width="35.575" customWidth="1"/>
  </cols>
  <sheetData>
    <row r="1" ht="15" customHeight="1" spans="1:4">
      <c r="A1" s="41"/>
      <c r="B1" s="45"/>
      <c r="C1" s="45"/>
      <c r="D1" s="45" t="s">
        <v>135</v>
      </c>
    </row>
    <row r="2" ht="41.25" customHeight="1" spans="1:1">
      <c r="A2" s="40" t="str">
        <f>"2026"&amp;"年部门财政拨款收支预算总表"</f>
        <v>2026年部门财政拨款收支预算总表</v>
      </c>
    </row>
    <row r="3" ht="17.25" customHeight="1" spans="1:4">
      <c r="A3" s="43" t="str">
        <f>"单位名称："&amp;"禄劝彝族苗族自治县融媒体中心"</f>
        <v>单位名称：禄劝彝族苗族自治县融媒体中心</v>
      </c>
      <c r="B3" s="158"/>
      <c r="D3" s="45" t="s">
        <v>1</v>
      </c>
    </row>
    <row r="4" ht="17.25" customHeight="1" spans="1:4">
      <c r="A4" s="159" t="s">
        <v>2</v>
      </c>
      <c r="B4" s="160"/>
      <c r="C4" s="159" t="s">
        <v>3</v>
      </c>
      <c r="D4" s="160"/>
    </row>
    <row r="5" ht="18.75" customHeight="1" spans="1:4">
      <c r="A5" s="159" t="s">
        <v>4</v>
      </c>
      <c r="B5" s="159" t="s">
        <v>5</v>
      </c>
      <c r="C5" s="159" t="s">
        <v>6</v>
      </c>
      <c r="D5" s="159" t="s">
        <v>5</v>
      </c>
    </row>
    <row r="6" ht="16.5" customHeight="1" spans="1:4">
      <c r="A6" s="161" t="s">
        <v>136</v>
      </c>
      <c r="B6" s="77">
        <v>8202456.9</v>
      </c>
      <c r="C6" s="161" t="s">
        <v>137</v>
      </c>
      <c r="D6" s="77">
        <v>8896173</v>
      </c>
    </row>
    <row r="7" ht="16.5" customHeight="1" spans="1:4">
      <c r="A7" s="161" t="s">
        <v>138</v>
      </c>
      <c r="B7" s="77">
        <v>8202456.9</v>
      </c>
      <c r="C7" s="161" t="s">
        <v>139</v>
      </c>
      <c r="D7" s="77"/>
    </row>
    <row r="8" ht="16.5" customHeight="1" spans="1:4">
      <c r="A8" s="161" t="s">
        <v>140</v>
      </c>
      <c r="B8" s="77"/>
      <c r="C8" s="161" t="s">
        <v>141</v>
      </c>
      <c r="D8" s="77"/>
    </row>
    <row r="9" ht="16.5" customHeight="1" spans="1:4">
      <c r="A9" s="161" t="s">
        <v>142</v>
      </c>
      <c r="B9" s="77"/>
      <c r="C9" s="161" t="s">
        <v>143</v>
      </c>
      <c r="D9" s="77"/>
    </row>
    <row r="10" ht="16.5" customHeight="1" spans="1:4">
      <c r="A10" s="161" t="s">
        <v>144</v>
      </c>
      <c r="B10" s="77">
        <v>693716.1</v>
      </c>
      <c r="C10" s="161" t="s">
        <v>145</v>
      </c>
      <c r="D10" s="77"/>
    </row>
    <row r="11" ht="16.5" customHeight="1" spans="1:4">
      <c r="A11" s="161" t="s">
        <v>138</v>
      </c>
      <c r="B11" s="77">
        <v>693716.1</v>
      </c>
      <c r="C11" s="161" t="s">
        <v>146</v>
      </c>
      <c r="D11" s="77"/>
    </row>
    <row r="12" ht="16.5" customHeight="1" spans="1:4">
      <c r="A12" s="143" t="s">
        <v>140</v>
      </c>
      <c r="B12" s="77"/>
      <c r="C12" s="67" t="s">
        <v>147</v>
      </c>
      <c r="D12" s="77"/>
    </row>
    <row r="13" ht="16.5" customHeight="1" spans="1:4">
      <c r="A13" s="143" t="s">
        <v>142</v>
      </c>
      <c r="B13" s="77"/>
      <c r="C13" s="67" t="s">
        <v>148</v>
      </c>
      <c r="D13" s="77">
        <v>6866133.27</v>
      </c>
    </row>
    <row r="14" ht="16.5" customHeight="1" spans="1:4">
      <c r="A14" s="162"/>
      <c r="B14" s="77"/>
      <c r="C14" s="67" t="s">
        <v>149</v>
      </c>
      <c r="D14" s="77">
        <v>901098.06</v>
      </c>
    </row>
    <row r="15" ht="16.5" customHeight="1" spans="1:4">
      <c r="A15" s="162"/>
      <c r="B15" s="77"/>
      <c r="C15" s="67" t="s">
        <v>150</v>
      </c>
      <c r="D15" s="77">
        <v>641182.83</v>
      </c>
    </row>
    <row r="16" ht="16.5" customHeight="1" spans="1:4">
      <c r="A16" s="162"/>
      <c r="B16" s="77"/>
      <c r="C16" s="67" t="s">
        <v>151</v>
      </c>
      <c r="D16" s="77"/>
    </row>
    <row r="17" ht="16.5" customHeight="1" spans="1:4">
      <c r="A17" s="162"/>
      <c r="B17" s="77"/>
      <c r="C17" s="67" t="s">
        <v>152</v>
      </c>
      <c r="D17" s="77"/>
    </row>
    <row r="18" ht="16.5" customHeight="1" spans="1:4">
      <c r="A18" s="162"/>
      <c r="B18" s="77"/>
      <c r="C18" s="67" t="s">
        <v>153</v>
      </c>
      <c r="D18" s="77"/>
    </row>
    <row r="19" ht="16.5" customHeight="1" spans="1:4">
      <c r="A19" s="162"/>
      <c r="B19" s="77"/>
      <c r="C19" s="67" t="s">
        <v>154</v>
      </c>
      <c r="D19" s="77"/>
    </row>
    <row r="20" ht="16.5" customHeight="1" spans="1:4">
      <c r="A20" s="162"/>
      <c r="B20" s="77"/>
      <c r="C20" s="67" t="s">
        <v>155</v>
      </c>
      <c r="D20" s="77"/>
    </row>
    <row r="21" ht="16.5" customHeight="1" spans="1:4">
      <c r="A21" s="162"/>
      <c r="B21" s="77"/>
      <c r="C21" s="67" t="s">
        <v>156</v>
      </c>
      <c r="D21" s="77"/>
    </row>
    <row r="22" ht="16.5" customHeight="1" spans="1:4">
      <c r="A22" s="162"/>
      <c r="B22" s="77"/>
      <c r="C22" s="67" t="s">
        <v>157</v>
      </c>
      <c r="D22" s="77"/>
    </row>
    <row r="23" ht="16.5" customHeight="1" spans="1:4">
      <c r="A23" s="162"/>
      <c r="B23" s="77"/>
      <c r="C23" s="67" t="s">
        <v>158</v>
      </c>
      <c r="D23" s="77"/>
    </row>
    <row r="24" ht="16.5" customHeight="1" spans="1:4">
      <c r="A24" s="162"/>
      <c r="B24" s="77"/>
      <c r="C24" s="67" t="s">
        <v>159</v>
      </c>
      <c r="D24" s="77"/>
    </row>
    <row r="25" ht="16.5" customHeight="1" spans="1:4">
      <c r="A25" s="162"/>
      <c r="B25" s="77"/>
      <c r="C25" s="67" t="s">
        <v>160</v>
      </c>
      <c r="D25" s="77">
        <v>487758.84</v>
      </c>
    </row>
    <row r="26" ht="16.5" customHeight="1" spans="1:4">
      <c r="A26" s="162"/>
      <c r="B26" s="77"/>
      <c r="C26" s="67" t="s">
        <v>161</v>
      </c>
      <c r="D26" s="77"/>
    </row>
    <row r="27" ht="16.5" customHeight="1" spans="1:4">
      <c r="A27" s="162"/>
      <c r="B27" s="77"/>
      <c r="C27" s="67" t="s">
        <v>162</v>
      </c>
      <c r="D27" s="77"/>
    </row>
    <row r="28" ht="16.5" customHeight="1" spans="1:4">
      <c r="A28" s="162"/>
      <c r="B28" s="77"/>
      <c r="C28" s="67" t="s">
        <v>163</v>
      </c>
      <c r="D28" s="77"/>
    </row>
    <row r="29" ht="16.5" customHeight="1" spans="1:4">
      <c r="A29" s="162"/>
      <c r="B29" s="77"/>
      <c r="C29" s="67" t="s">
        <v>164</v>
      </c>
      <c r="D29" s="77"/>
    </row>
    <row r="30" ht="16.5" customHeight="1" spans="1:4">
      <c r="A30" s="162"/>
      <c r="B30" s="77"/>
      <c r="C30" s="67" t="s">
        <v>165</v>
      </c>
      <c r="D30" s="77"/>
    </row>
    <row r="31" ht="16.5" customHeight="1" spans="1:4">
      <c r="A31" s="162"/>
      <c r="B31" s="77"/>
      <c r="C31" s="143" t="s">
        <v>166</v>
      </c>
      <c r="D31" s="77"/>
    </row>
    <row r="32" ht="16.5" customHeight="1" spans="1:4">
      <c r="A32" s="162"/>
      <c r="B32" s="77"/>
      <c r="C32" s="143" t="s">
        <v>167</v>
      </c>
      <c r="D32" s="77"/>
    </row>
    <row r="33" ht="16.5" customHeight="1" spans="1:4">
      <c r="A33" s="162"/>
      <c r="B33" s="77"/>
      <c r="C33" s="29" t="s">
        <v>168</v>
      </c>
      <c r="D33" s="77"/>
    </row>
    <row r="34" ht="15" customHeight="1" spans="1:4">
      <c r="A34" s="163" t="s">
        <v>50</v>
      </c>
      <c r="B34" s="164">
        <v>8896173</v>
      </c>
      <c r="C34" s="163" t="s">
        <v>51</v>
      </c>
      <c r="D34" s="164">
        <v>8896173</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26"/>
  <sheetViews>
    <sheetView showZeros="0" workbookViewId="0">
      <selection activeCell="A1" sqref="A1"/>
    </sheetView>
  </sheetViews>
  <sheetFormatPr defaultColWidth="9.14166666666667" defaultRowHeight="14.25" customHeight="1" outlineLevelCol="6"/>
  <cols>
    <col min="1" max="1" width="20.1416666666667" customWidth="1"/>
    <col min="2" max="2" width="44" customWidth="1"/>
    <col min="3" max="7" width="24.1416666666667" customWidth="1"/>
  </cols>
  <sheetData>
    <row r="1" customHeight="1" spans="4:7">
      <c r="D1" s="133"/>
      <c r="F1" s="69"/>
      <c r="G1" s="138" t="s">
        <v>169</v>
      </c>
    </row>
    <row r="2" ht="41.25" customHeight="1" spans="1:7">
      <c r="A2" s="121" t="str">
        <f>"2026"&amp;"年一般公共预算支出预算表（按功能科目分类）"</f>
        <v>2026年一般公共预算支出预算表（按功能科目分类）</v>
      </c>
      <c r="B2" s="121"/>
      <c r="C2" s="121"/>
      <c r="D2" s="121"/>
      <c r="E2" s="121"/>
      <c r="F2" s="121"/>
      <c r="G2" s="121"/>
    </row>
    <row r="3" ht="18" customHeight="1" spans="1:7">
      <c r="A3" s="4" t="str">
        <f>"单位名称："&amp;"禄劝彝族苗族自治县融媒体中心"</f>
        <v>单位名称：禄劝彝族苗族自治县融媒体中心</v>
      </c>
      <c r="F3" s="118"/>
      <c r="G3" s="138" t="s">
        <v>1</v>
      </c>
    </row>
    <row r="4" ht="20.25" customHeight="1" spans="1:7">
      <c r="A4" s="154" t="s">
        <v>170</v>
      </c>
      <c r="B4" s="155"/>
      <c r="C4" s="122" t="s">
        <v>55</v>
      </c>
      <c r="D4" s="146" t="s">
        <v>76</v>
      </c>
      <c r="E4" s="11"/>
      <c r="F4" s="12"/>
      <c r="G4" s="135" t="s">
        <v>77</v>
      </c>
    </row>
    <row r="5" ht="20.25" customHeight="1" spans="1:7">
      <c r="A5" s="156" t="s">
        <v>73</v>
      </c>
      <c r="B5" s="156" t="s">
        <v>74</v>
      </c>
      <c r="C5" s="18"/>
      <c r="D5" s="127" t="s">
        <v>57</v>
      </c>
      <c r="E5" s="127" t="s">
        <v>171</v>
      </c>
      <c r="F5" s="127" t="s">
        <v>172</v>
      </c>
      <c r="G5" s="137"/>
    </row>
    <row r="6" ht="15" customHeight="1" spans="1:7">
      <c r="A6" s="58" t="s">
        <v>83</v>
      </c>
      <c r="B6" s="58" t="s">
        <v>84</v>
      </c>
      <c r="C6" s="58" t="s">
        <v>85</v>
      </c>
      <c r="D6" s="58" t="s">
        <v>86</v>
      </c>
      <c r="E6" s="58" t="s">
        <v>87</v>
      </c>
      <c r="F6" s="58" t="s">
        <v>88</v>
      </c>
      <c r="G6" s="58" t="s">
        <v>89</v>
      </c>
    </row>
    <row r="7" ht="18" customHeight="1" spans="1:7">
      <c r="A7" s="29" t="s">
        <v>98</v>
      </c>
      <c r="B7" s="29" t="s">
        <v>99</v>
      </c>
      <c r="C7" s="77">
        <v>6866133.27</v>
      </c>
      <c r="D7" s="77">
        <v>4180457</v>
      </c>
      <c r="E7" s="77">
        <v>4064657</v>
      </c>
      <c r="F7" s="77">
        <v>115800</v>
      </c>
      <c r="G7" s="77">
        <v>2685676.27</v>
      </c>
    </row>
    <row r="8" ht="18" customHeight="1" spans="1:7">
      <c r="A8" s="131" t="s">
        <v>100</v>
      </c>
      <c r="B8" s="131" t="s">
        <v>101</v>
      </c>
      <c r="C8" s="77">
        <v>6866133.27</v>
      </c>
      <c r="D8" s="77">
        <v>4180457</v>
      </c>
      <c r="E8" s="77">
        <v>4064657</v>
      </c>
      <c r="F8" s="77">
        <v>115800</v>
      </c>
      <c r="G8" s="77">
        <v>2685676.27</v>
      </c>
    </row>
    <row r="9" ht="18" customHeight="1" spans="1:7">
      <c r="A9" s="132" t="s">
        <v>102</v>
      </c>
      <c r="B9" s="132" t="s">
        <v>103</v>
      </c>
      <c r="C9" s="77">
        <v>6866133.27</v>
      </c>
      <c r="D9" s="77">
        <v>4180457</v>
      </c>
      <c r="E9" s="77">
        <v>4064657</v>
      </c>
      <c r="F9" s="77">
        <v>115800</v>
      </c>
      <c r="G9" s="77">
        <v>2685676.27</v>
      </c>
    </row>
    <row r="10" ht="18" customHeight="1" spans="1:7">
      <c r="A10" s="29" t="s">
        <v>104</v>
      </c>
      <c r="B10" s="29" t="s">
        <v>105</v>
      </c>
      <c r="C10" s="77">
        <v>901098.06</v>
      </c>
      <c r="D10" s="77">
        <v>878010.06</v>
      </c>
      <c r="E10" s="77">
        <v>878010.06</v>
      </c>
      <c r="F10" s="77"/>
      <c r="G10" s="77">
        <v>23088</v>
      </c>
    </row>
    <row r="11" ht="18" customHeight="1" spans="1:7">
      <c r="A11" s="131" t="s">
        <v>106</v>
      </c>
      <c r="B11" s="131" t="s">
        <v>107</v>
      </c>
      <c r="C11" s="77">
        <v>850345.13</v>
      </c>
      <c r="D11" s="77">
        <v>850345.13</v>
      </c>
      <c r="E11" s="77">
        <v>850345.13</v>
      </c>
      <c r="F11" s="77"/>
      <c r="G11" s="77"/>
    </row>
    <row r="12" ht="18" customHeight="1" spans="1:7">
      <c r="A12" s="132" t="s">
        <v>108</v>
      </c>
      <c r="B12" s="132" t="s">
        <v>109</v>
      </c>
      <c r="C12" s="77">
        <v>650345.13</v>
      </c>
      <c r="D12" s="77">
        <v>650345.13</v>
      </c>
      <c r="E12" s="77">
        <v>650345.13</v>
      </c>
      <c r="F12" s="77"/>
      <c r="G12" s="77"/>
    </row>
    <row r="13" ht="18" customHeight="1" spans="1:7">
      <c r="A13" s="132" t="s">
        <v>110</v>
      </c>
      <c r="B13" s="132" t="s">
        <v>111</v>
      </c>
      <c r="C13" s="77">
        <v>200000</v>
      </c>
      <c r="D13" s="77">
        <v>200000</v>
      </c>
      <c r="E13" s="77">
        <v>200000</v>
      </c>
      <c r="F13" s="77"/>
      <c r="G13" s="77"/>
    </row>
    <row r="14" ht="18" customHeight="1" spans="1:7">
      <c r="A14" s="131" t="s">
        <v>112</v>
      </c>
      <c r="B14" s="131" t="s">
        <v>113</v>
      </c>
      <c r="C14" s="77">
        <v>23088</v>
      </c>
      <c r="D14" s="77"/>
      <c r="E14" s="77"/>
      <c r="F14" s="77"/>
      <c r="G14" s="77">
        <v>23088</v>
      </c>
    </row>
    <row r="15" ht="18" customHeight="1" spans="1:7">
      <c r="A15" s="132" t="s">
        <v>114</v>
      </c>
      <c r="B15" s="132" t="s">
        <v>115</v>
      </c>
      <c r="C15" s="77">
        <v>23088</v>
      </c>
      <c r="D15" s="77"/>
      <c r="E15" s="77"/>
      <c r="F15" s="77"/>
      <c r="G15" s="77">
        <v>23088</v>
      </c>
    </row>
    <row r="16" ht="18" customHeight="1" spans="1:7">
      <c r="A16" s="131" t="s">
        <v>116</v>
      </c>
      <c r="B16" s="131" t="s">
        <v>117</v>
      </c>
      <c r="C16" s="77">
        <v>27664.93</v>
      </c>
      <c r="D16" s="77">
        <v>27664.93</v>
      </c>
      <c r="E16" s="77">
        <v>27664.93</v>
      </c>
      <c r="F16" s="77"/>
      <c r="G16" s="77"/>
    </row>
    <row r="17" ht="18" customHeight="1" spans="1:7">
      <c r="A17" s="132" t="s">
        <v>118</v>
      </c>
      <c r="B17" s="132" t="s">
        <v>117</v>
      </c>
      <c r="C17" s="77">
        <v>27664.93</v>
      </c>
      <c r="D17" s="77">
        <v>27664.93</v>
      </c>
      <c r="E17" s="77">
        <v>27664.93</v>
      </c>
      <c r="F17" s="77"/>
      <c r="G17" s="77"/>
    </row>
    <row r="18" ht="18" customHeight="1" spans="1:7">
      <c r="A18" s="29" t="s">
        <v>119</v>
      </c>
      <c r="B18" s="29" t="s">
        <v>120</v>
      </c>
      <c r="C18" s="77">
        <v>641182.83</v>
      </c>
      <c r="D18" s="77">
        <v>641182.83</v>
      </c>
      <c r="E18" s="77">
        <v>641182.83</v>
      </c>
      <c r="F18" s="77"/>
      <c r="G18" s="77"/>
    </row>
    <row r="19" ht="18" customHeight="1" spans="1:7">
      <c r="A19" s="131" t="s">
        <v>121</v>
      </c>
      <c r="B19" s="131" t="s">
        <v>122</v>
      </c>
      <c r="C19" s="77">
        <v>641182.83</v>
      </c>
      <c r="D19" s="77">
        <v>641182.83</v>
      </c>
      <c r="E19" s="77">
        <v>641182.83</v>
      </c>
      <c r="F19" s="77"/>
      <c r="G19" s="77"/>
    </row>
    <row r="20" ht="18" customHeight="1" spans="1:7">
      <c r="A20" s="132" t="s">
        <v>123</v>
      </c>
      <c r="B20" s="132" t="s">
        <v>124</v>
      </c>
      <c r="C20" s="77">
        <v>337083.67</v>
      </c>
      <c r="D20" s="77">
        <v>337083.67</v>
      </c>
      <c r="E20" s="77">
        <v>337083.67</v>
      </c>
      <c r="F20" s="77"/>
      <c r="G20" s="77"/>
    </row>
    <row r="21" ht="18" customHeight="1" spans="1:7">
      <c r="A21" s="132" t="s">
        <v>125</v>
      </c>
      <c r="B21" s="132" t="s">
        <v>126</v>
      </c>
      <c r="C21" s="77">
        <v>270824.85</v>
      </c>
      <c r="D21" s="77">
        <v>270824.85</v>
      </c>
      <c r="E21" s="77">
        <v>270824.85</v>
      </c>
      <c r="F21" s="77"/>
      <c r="G21" s="77"/>
    </row>
    <row r="22" ht="18" customHeight="1" spans="1:7">
      <c r="A22" s="132" t="s">
        <v>127</v>
      </c>
      <c r="B22" s="132" t="s">
        <v>128</v>
      </c>
      <c r="C22" s="77">
        <v>33274.31</v>
      </c>
      <c r="D22" s="77">
        <v>33274.31</v>
      </c>
      <c r="E22" s="77">
        <v>33274.31</v>
      </c>
      <c r="F22" s="77"/>
      <c r="G22" s="77"/>
    </row>
    <row r="23" ht="18" customHeight="1" spans="1:7">
      <c r="A23" s="29" t="s">
        <v>129</v>
      </c>
      <c r="B23" s="29" t="s">
        <v>130</v>
      </c>
      <c r="C23" s="77">
        <v>487758.84</v>
      </c>
      <c r="D23" s="77">
        <v>487758.84</v>
      </c>
      <c r="E23" s="77">
        <v>487758.84</v>
      </c>
      <c r="F23" s="77"/>
      <c r="G23" s="77"/>
    </row>
    <row r="24" ht="18" customHeight="1" spans="1:7">
      <c r="A24" s="131" t="s">
        <v>131</v>
      </c>
      <c r="B24" s="131" t="s">
        <v>132</v>
      </c>
      <c r="C24" s="77">
        <v>487758.84</v>
      </c>
      <c r="D24" s="77">
        <v>487758.84</v>
      </c>
      <c r="E24" s="77">
        <v>487758.84</v>
      </c>
      <c r="F24" s="77"/>
      <c r="G24" s="77"/>
    </row>
    <row r="25" ht="18" customHeight="1" spans="1:7">
      <c r="A25" s="132" t="s">
        <v>133</v>
      </c>
      <c r="B25" s="132" t="s">
        <v>134</v>
      </c>
      <c r="C25" s="77">
        <v>487758.84</v>
      </c>
      <c r="D25" s="77">
        <v>487758.84</v>
      </c>
      <c r="E25" s="77">
        <v>487758.84</v>
      </c>
      <c r="F25" s="77"/>
      <c r="G25" s="77"/>
    </row>
    <row r="26" ht="18" customHeight="1" spans="1:7">
      <c r="A26" s="76" t="s">
        <v>173</v>
      </c>
      <c r="B26" s="157" t="s">
        <v>173</v>
      </c>
      <c r="C26" s="77">
        <v>8896173</v>
      </c>
      <c r="D26" s="77">
        <v>6187408.73</v>
      </c>
      <c r="E26" s="77">
        <v>6071608.73</v>
      </c>
      <c r="F26" s="77">
        <v>115800</v>
      </c>
      <c r="G26" s="77">
        <v>2708764.27</v>
      </c>
    </row>
  </sheetData>
  <mergeCells count="6">
    <mergeCell ref="A2:G2"/>
    <mergeCell ref="A4:B4"/>
    <mergeCell ref="D4:F4"/>
    <mergeCell ref="A26:B26"/>
    <mergeCell ref="C4:C5"/>
    <mergeCell ref="G4:G5"/>
  </mergeCells>
  <printOptions horizontalCentered="1"/>
  <pageMargins left="0.37" right="0.37" top="0.56" bottom="0.56" header="0.48" footer="0.48"/>
  <pageSetup paperSize="9" fitToHeight="10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7"/>
  <sheetViews>
    <sheetView showZeros="0" topLeftCell="B1" workbookViewId="0">
      <selection activeCell="A1" sqref="A1"/>
    </sheetView>
  </sheetViews>
  <sheetFormatPr defaultColWidth="10.425" defaultRowHeight="14.25" customHeight="1" outlineLevelRow="6" outlineLevelCol="5"/>
  <cols>
    <col min="1" max="6" width="28.1416666666667" customWidth="1"/>
  </cols>
  <sheetData>
    <row r="1" customHeight="1" spans="1:6">
      <c r="A1" s="42"/>
      <c r="B1" s="42"/>
      <c r="C1" s="42"/>
      <c r="D1" s="42"/>
      <c r="E1" s="41"/>
      <c r="F1" s="150" t="s">
        <v>174</v>
      </c>
    </row>
    <row r="2" ht="41.25" customHeight="1" spans="1:6">
      <c r="A2" s="151" t="str">
        <f>"2026"&amp;"年一般公共预算“三公”经费支出预算表"</f>
        <v>2026年一般公共预算“三公”经费支出预算表</v>
      </c>
      <c r="B2" s="42"/>
      <c r="C2" s="42"/>
      <c r="D2" s="42"/>
      <c r="E2" s="41"/>
      <c r="F2" s="42"/>
    </row>
    <row r="3" customHeight="1" spans="1:6">
      <c r="A3" s="105" t="str">
        <f>"单位名称："&amp;"禄劝彝族苗族自治县融媒体中心"</f>
        <v>单位名称：禄劝彝族苗族自治县融媒体中心</v>
      </c>
      <c r="B3" s="152"/>
      <c r="D3" s="42"/>
      <c r="E3" s="41"/>
      <c r="F3" s="62" t="s">
        <v>1</v>
      </c>
    </row>
    <row r="4" ht="27" customHeight="1" spans="1:6">
      <c r="A4" s="46" t="s">
        <v>175</v>
      </c>
      <c r="B4" s="46" t="s">
        <v>176</v>
      </c>
      <c r="C4" s="48" t="s">
        <v>177</v>
      </c>
      <c r="D4" s="46"/>
      <c r="E4" s="47"/>
      <c r="F4" s="46" t="s">
        <v>178</v>
      </c>
    </row>
    <row r="5" ht="28.5" customHeight="1" spans="1:6">
      <c r="A5" s="153"/>
      <c r="B5" s="50"/>
      <c r="C5" s="47" t="s">
        <v>57</v>
      </c>
      <c r="D5" s="47" t="s">
        <v>179</v>
      </c>
      <c r="E5" s="47" t="s">
        <v>180</v>
      </c>
      <c r="F5" s="49"/>
    </row>
    <row r="6" ht="17.25" customHeight="1" spans="1:6">
      <c r="A6" s="54" t="s">
        <v>83</v>
      </c>
      <c r="B6" s="54" t="s">
        <v>84</v>
      </c>
      <c r="C6" s="54" t="s">
        <v>85</v>
      </c>
      <c r="D6" s="54" t="s">
        <v>86</v>
      </c>
      <c r="E6" s="54" t="s">
        <v>87</v>
      </c>
      <c r="F6" s="54" t="s">
        <v>88</v>
      </c>
    </row>
    <row r="7" ht="17.25" customHeight="1" spans="1:6">
      <c r="A7" s="77">
        <v>30000</v>
      </c>
      <c r="B7" s="77"/>
      <c r="C7" s="77">
        <v>30000</v>
      </c>
      <c r="D7" s="77"/>
      <c r="E7" s="77">
        <v>30000</v>
      </c>
      <c r="F7" s="77"/>
    </row>
  </sheetData>
  <mergeCells count="6">
    <mergeCell ref="A2:F2"/>
    <mergeCell ref="A3:B3"/>
    <mergeCell ref="C4:E4"/>
    <mergeCell ref="A4:A5"/>
    <mergeCell ref="B4:B5"/>
    <mergeCell ref="F4:F5"/>
  </mergeCells>
  <pageMargins left="0.67" right="0.67" top="0.72" bottom="0.72" header="0.28" footer="0.28"/>
  <pageSetup paperSize="9" fitToWidth="0"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X31"/>
  <sheetViews>
    <sheetView showZeros="0" topLeftCell="G1" workbookViewId="0">
      <selection activeCell="A1" sqref="A1"/>
    </sheetView>
  </sheetViews>
  <sheetFormatPr defaultColWidth="9.14166666666667" defaultRowHeight="14.25" customHeight="1"/>
  <cols>
    <col min="1" max="2" width="32.85" customWidth="1"/>
    <col min="3" max="3" width="20.7083333333333" customWidth="1"/>
    <col min="4" max="4" width="31.2833333333333" customWidth="1"/>
    <col min="5" max="5" width="10.1416666666667" customWidth="1"/>
    <col min="6" max="6" width="17.575" customWidth="1"/>
    <col min="7" max="7" width="10.2833333333333" customWidth="1"/>
    <col min="8" max="8" width="23" customWidth="1"/>
    <col min="9" max="24" width="18.7083333333333" customWidth="1"/>
  </cols>
  <sheetData>
    <row r="1" ht="13.5" customHeight="1" spans="2:24">
      <c r="B1" s="133"/>
      <c r="C1" s="139"/>
      <c r="E1" s="140"/>
      <c r="F1" s="140"/>
      <c r="G1" s="140"/>
      <c r="H1" s="140"/>
      <c r="I1" s="81"/>
      <c r="J1" s="81"/>
      <c r="K1" s="81"/>
      <c r="L1" s="81"/>
      <c r="M1" s="81"/>
      <c r="N1" s="81"/>
      <c r="R1" s="81"/>
      <c r="V1" s="139"/>
      <c r="X1" s="2" t="s">
        <v>181</v>
      </c>
    </row>
    <row r="2" ht="45.75" customHeight="1" spans="1:24">
      <c r="A2" s="64" t="str">
        <f>"2026"&amp;"年部门基本支出预算表"</f>
        <v>2026年部门基本支出预算表</v>
      </c>
      <c r="B2" s="3"/>
      <c r="C2" s="64"/>
      <c r="D2" s="64"/>
      <c r="E2" s="64"/>
      <c r="F2" s="64"/>
      <c r="G2" s="64"/>
      <c r="H2" s="64"/>
      <c r="I2" s="64"/>
      <c r="J2" s="64"/>
      <c r="K2" s="64"/>
      <c r="L2" s="64"/>
      <c r="M2" s="64"/>
      <c r="N2" s="64"/>
      <c r="O2" s="3"/>
      <c r="P2" s="3"/>
      <c r="Q2" s="3"/>
      <c r="R2" s="64"/>
      <c r="S2" s="64"/>
      <c r="T2" s="64"/>
      <c r="U2" s="64"/>
      <c r="V2" s="64"/>
      <c r="W2" s="64"/>
      <c r="X2" s="64"/>
    </row>
    <row r="3" ht="18.75" customHeight="1" spans="1:24">
      <c r="A3" s="4" t="str">
        <f>"单位名称："&amp;"禄劝彝族苗族自治县融媒体中心"</f>
        <v>单位名称：禄劝彝族苗族自治县融媒体中心</v>
      </c>
      <c r="B3" s="5"/>
      <c r="C3" s="141"/>
      <c r="D3" s="141"/>
      <c r="E3" s="141"/>
      <c r="F3" s="141"/>
      <c r="G3" s="141"/>
      <c r="H3" s="141"/>
      <c r="I3" s="83"/>
      <c r="J3" s="83"/>
      <c r="K3" s="83"/>
      <c r="L3" s="83"/>
      <c r="M3" s="83"/>
      <c r="N3" s="83"/>
      <c r="O3" s="6"/>
      <c r="P3" s="6"/>
      <c r="Q3" s="6"/>
      <c r="R3" s="83"/>
      <c r="V3" s="139"/>
      <c r="X3" s="2" t="s">
        <v>1</v>
      </c>
    </row>
    <row r="4" ht="18" customHeight="1" spans="1:24">
      <c r="A4" s="8" t="s">
        <v>182</v>
      </c>
      <c r="B4" s="8" t="s">
        <v>183</v>
      </c>
      <c r="C4" s="8" t="s">
        <v>184</v>
      </c>
      <c r="D4" s="8" t="s">
        <v>185</v>
      </c>
      <c r="E4" s="8" t="s">
        <v>186</v>
      </c>
      <c r="F4" s="8" t="s">
        <v>187</v>
      </c>
      <c r="G4" s="8" t="s">
        <v>188</v>
      </c>
      <c r="H4" s="8" t="s">
        <v>189</v>
      </c>
      <c r="I4" s="146" t="s">
        <v>190</v>
      </c>
      <c r="J4" s="78" t="s">
        <v>190</v>
      </c>
      <c r="K4" s="78"/>
      <c r="L4" s="78"/>
      <c r="M4" s="78"/>
      <c r="N4" s="78"/>
      <c r="O4" s="11"/>
      <c r="P4" s="11"/>
      <c r="Q4" s="11"/>
      <c r="R4" s="96" t="s">
        <v>61</v>
      </c>
      <c r="S4" s="78" t="s">
        <v>62</v>
      </c>
      <c r="T4" s="78"/>
      <c r="U4" s="78"/>
      <c r="V4" s="78"/>
      <c r="W4" s="78"/>
      <c r="X4" s="79"/>
    </row>
    <row r="5" ht="18" customHeight="1" spans="1:24">
      <c r="A5" s="13"/>
      <c r="B5" s="28"/>
      <c r="C5" s="124"/>
      <c r="D5" s="13"/>
      <c r="E5" s="13"/>
      <c r="F5" s="13"/>
      <c r="G5" s="13"/>
      <c r="H5" s="13"/>
      <c r="I5" s="122" t="s">
        <v>191</v>
      </c>
      <c r="J5" s="146" t="s">
        <v>58</v>
      </c>
      <c r="K5" s="78"/>
      <c r="L5" s="78"/>
      <c r="M5" s="78"/>
      <c r="N5" s="79"/>
      <c r="O5" s="10" t="s">
        <v>192</v>
      </c>
      <c r="P5" s="11"/>
      <c r="Q5" s="12"/>
      <c r="R5" s="8" t="s">
        <v>61</v>
      </c>
      <c r="S5" s="146" t="s">
        <v>62</v>
      </c>
      <c r="T5" s="96" t="s">
        <v>64</v>
      </c>
      <c r="U5" s="78" t="s">
        <v>62</v>
      </c>
      <c r="V5" s="96" t="s">
        <v>66</v>
      </c>
      <c r="W5" s="96" t="s">
        <v>67</v>
      </c>
      <c r="X5" s="149" t="s">
        <v>68</v>
      </c>
    </row>
    <row r="6" ht="19.5" customHeight="1" spans="1:24">
      <c r="A6" s="28"/>
      <c r="B6" s="28"/>
      <c r="C6" s="28"/>
      <c r="D6" s="28"/>
      <c r="E6" s="28"/>
      <c r="F6" s="28"/>
      <c r="G6" s="28"/>
      <c r="H6" s="28"/>
      <c r="I6" s="28"/>
      <c r="J6" s="147" t="s">
        <v>193</v>
      </c>
      <c r="K6" s="8" t="s">
        <v>194</v>
      </c>
      <c r="L6" s="8" t="s">
        <v>195</v>
      </c>
      <c r="M6" s="8" t="s">
        <v>196</v>
      </c>
      <c r="N6" s="8" t="s">
        <v>197</v>
      </c>
      <c r="O6" s="8" t="s">
        <v>58</v>
      </c>
      <c r="P6" s="8" t="s">
        <v>59</v>
      </c>
      <c r="Q6" s="8" t="s">
        <v>60</v>
      </c>
      <c r="R6" s="28"/>
      <c r="S6" s="8" t="s">
        <v>57</v>
      </c>
      <c r="T6" s="8" t="s">
        <v>64</v>
      </c>
      <c r="U6" s="8" t="s">
        <v>198</v>
      </c>
      <c r="V6" s="8" t="s">
        <v>66</v>
      </c>
      <c r="W6" s="8" t="s">
        <v>67</v>
      </c>
      <c r="X6" s="8" t="s">
        <v>68</v>
      </c>
    </row>
    <row r="7" ht="37.5" customHeight="1" spans="1:24">
      <c r="A7" s="142"/>
      <c r="B7" s="18"/>
      <c r="C7" s="142"/>
      <c r="D7" s="142"/>
      <c r="E7" s="142"/>
      <c r="F7" s="142"/>
      <c r="G7" s="142"/>
      <c r="H7" s="142"/>
      <c r="I7" s="142"/>
      <c r="J7" s="148" t="s">
        <v>57</v>
      </c>
      <c r="K7" s="16" t="s">
        <v>199</v>
      </c>
      <c r="L7" s="16" t="s">
        <v>195</v>
      </c>
      <c r="M7" s="16" t="s">
        <v>196</v>
      </c>
      <c r="N7" s="16" t="s">
        <v>197</v>
      </c>
      <c r="O7" s="16" t="s">
        <v>195</v>
      </c>
      <c r="P7" s="16" t="s">
        <v>196</v>
      </c>
      <c r="Q7" s="16" t="s">
        <v>197</v>
      </c>
      <c r="R7" s="16" t="s">
        <v>61</v>
      </c>
      <c r="S7" s="16" t="s">
        <v>57</v>
      </c>
      <c r="T7" s="16" t="s">
        <v>64</v>
      </c>
      <c r="U7" s="16" t="s">
        <v>198</v>
      </c>
      <c r="V7" s="16" t="s">
        <v>66</v>
      </c>
      <c r="W7" s="16" t="s">
        <v>67</v>
      </c>
      <c r="X7" s="16" t="s">
        <v>68</v>
      </c>
    </row>
    <row r="8" customHeight="1" spans="1:24">
      <c r="A8" s="35">
        <v>1</v>
      </c>
      <c r="B8" s="35">
        <v>2</v>
      </c>
      <c r="C8" s="35">
        <v>3</v>
      </c>
      <c r="D8" s="35">
        <v>4</v>
      </c>
      <c r="E8" s="35">
        <v>5</v>
      </c>
      <c r="F8" s="35">
        <v>6</v>
      </c>
      <c r="G8" s="35">
        <v>7</v>
      </c>
      <c r="H8" s="35">
        <v>8</v>
      </c>
      <c r="I8" s="35">
        <v>9</v>
      </c>
      <c r="J8" s="35">
        <v>10</v>
      </c>
      <c r="K8" s="35">
        <v>11</v>
      </c>
      <c r="L8" s="35">
        <v>12</v>
      </c>
      <c r="M8" s="35">
        <v>13</v>
      </c>
      <c r="N8" s="35">
        <v>14</v>
      </c>
      <c r="O8" s="35">
        <v>15</v>
      </c>
      <c r="P8" s="35">
        <v>16</v>
      </c>
      <c r="Q8" s="35">
        <v>17</v>
      </c>
      <c r="R8" s="35">
        <v>18</v>
      </c>
      <c r="S8" s="35">
        <v>19</v>
      </c>
      <c r="T8" s="35">
        <v>20</v>
      </c>
      <c r="U8" s="35">
        <v>21</v>
      </c>
      <c r="V8" s="35">
        <v>22</v>
      </c>
      <c r="W8" s="35">
        <v>23</v>
      </c>
      <c r="X8" s="35">
        <v>24</v>
      </c>
    </row>
    <row r="9" ht="20.25" customHeight="1" spans="1:24">
      <c r="A9" s="143" t="s">
        <v>70</v>
      </c>
      <c r="B9" s="143" t="s">
        <v>70</v>
      </c>
      <c r="C9" s="143" t="s">
        <v>200</v>
      </c>
      <c r="D9" s="143" t="s">
        <v>201</v>
      </c>
      <c r="E9" s="143" t="s">
        <v>102</v>
      </c>
      <c r="F9" s="143" t="s">
        <v>103</v>
      </c>
      <c r="G9" s="143" t="s">
        <v>202</v>
      </c>
      <c r="H9" s="143" t="s">
        <v>203</v>
      </c>
      <c r="I9" s="77">
        <v>1816188</v>
      </c>
      <c r="J9" s="77">
        <v>1816188</v>
      </c>
      <c r="K9" s="77"/>
      <c r="L9" s="77"/>
      <c r="M9" s="77">
        <v>1816188</v>
      </c>
      <c r="N9" s="77"/>
      <c r="O9" s="77"/>
      <c r="P9" s="77"/>
      <c r="Q9" s="77"/>
      <c r="R9" s="77"/>
      <c r="S9" s="77"/>
      <c r="T9" s="77"/>
      <c r="U9" s="77"/>
      <c r="V9" s="77"/>
      <c r="W9" s="77"/>
      <c r="X9" s="77"/>
    </row>
    <row r="10" ht="20.25" customHeight="1" spans="1:24">
      <c r="A10" s="143" t="s">
        <v>70</v>
      </c>
      <c r="B10" s="143" t="s">
        <v>70</v>
      </c>
      <c r="C10" s="143" t="s">
        <v>204</v>
      </c>
      <c r="D10" s="143" t="s">
        <v>134</v>
      </c>
      <c r="E10" s="143" t="s">
        <v>133</v>
      </c>
      <c r="F10" s="143" t="s">
        <v>134</v>
      </c>
      <c r="G10" s="143" t="s">
        <v>205</v>
      </c>
      <c r="H10" s="143" t="s">
        <v>134</v>
      </c>
      <c r="I10" s="77">
        <v>487758.84</v>
      </c>
      <c r="J10" s="77">
        <v>487758.84</v>
      </c>
      <c r="K10" s="23"/>
      <c r="L10" s="23"/>
      <c r="M10" s="77">
        <v>487758.84</v>
      </c>
      <c r="N10" s="23"/>
      <c r="O10" s="77"/>
      <c r="P10" s="77"/>
      <c r="Q10" s="77"/>
      <c r="R10" s="77"/>
      <c r="S10" s="77"/>
      <c r="T10" s="77"/>
      <c r="U10" s="77"/>
      <c r="V10" s="77"/>
      <c r="W10" s="77"/>
      <c r="X10" s="77"/>
    </row>
    <row r="11" ht="20.25" customHeight="1" spans="1:24">
      <c r="A11" s="143" t="s">
        <v>70</v>
      </c>
      <c r="B11" s="143" t="s">
        <v>70</v>
      </c>
      <c r="C11" s="143" t="s">
        <v>206</v>
      </c>
      <c r="D11" s="143" t="s">
        <v>207</v>
      </c>
      <c r="E11" s="143" t="s">
        <v>102</v>
      </c>
      <c r="F11" s="143" t="s">
        <v>103</v>
      </c>
      <c r="G11" s="143" t="s">
        <v>208</v>
      </c>
      <c r="H11" s="143" t="s">
        <v>209</v>
      </c>
      <c r="I11" s="77">
        <v>30000</v>
      </c>
      <c r="J11" s="77">
        <v>30000</v>
      </c>
      <c r="K11" s="23"/>
      <c r="L11" s="23"/>
      <c r="M11" s="77">
        <v>30000</v>
      </c>
      <c r="N11" s="23"/>
      <c r="O11" s="77"/>
      <c r="P11" s="77"/>
      <c r="Q11" s="77"/>
      <c r="R11" s="77"/>
      <c r="S11" s="77"/>
      <c r="T11" s="77"/>
      <c r="U11" s="77"/>
      <c r="V11" s="77"/>
      <c r="W11" s="77"/>
      <c r="X11" s="77"/>
    </row>
    <row r="12" ht="20.25" customHeight="1" spans="1:24">
      <c r="A12" s="143" t="s">
        <v>70</v>
      </c>
      <c r="B12" s="143" t="s">
        <v>70</v>
      </c>
      <c r="C12" s="143" t="s">
        <v>210</v>
      </c>
      <c r="D12" s="143" t="s">
        <v>211</v>
      </c>
      <c r="E12" s="143" t="s">
        <v>102</v>
      </c>
      <c r="F12" s="143" t="s">
        <v>103</v>
      </c>
      <c r="G12" s="143" t="s">
        <v>212</v>
      </c>
      <c r="H12" s="143" t="s">
        <v>211</v>
      </c>
      <c r="I12" s="77">
        <v>19800</v>
      </c>
      <c r="J12" s="77">
        <v>19800</v>
      </c>
      <c r="K12" s="23"/>
      <c r="L12" s="23"/>
      <c r="M12" s="77">
        <v>19800</v>
      </c>
      <c r="N12" s="23"/>
      <c r="O12" s="77"/>
      <c r="P12" s="77"/>
      <c r="Q12" s="77"/>
      <c r="R12" s="77"/>
      <c r="S12" s="77"/>
      <c r="T12" s="77"/>
      <c r="U12" s="77"/>
      <c r="V12" s="77"/>
      <c r="W12" s="77"/>
      <c r="X12" s="77"/>
    </row>
    <row r="13" ht="20.25" customHeight="1" spans="1:24">
      <c r="A13" s="143" t="s">
        <v>70</v>
      </c>
      <c r="B13" s="143" t="s">
        <v>70</v>
      </c>
      <c r="C13" s="143" t="s">
        <v>213</v>
      </c>
      <c r="D13" s="143" t="s">
        <v>214</v>
      </c>
      <c r="E13" s="143" t="s">
        <v>102</v>
      </c>
      <c r="F13" s="143" t="s">
        <v>103</v>
      </c>
      <c r="G13" s="143" t="s">
        <v>215</v>
      </c>
      <c r="H13" s="143" t="s">
        <v>216</v>
      </c>
      <c r="I13" s="77">
        <v>33000</v>
      </c>
      <c r="J13" s="77">
        <v>33000</v>
      </c>
      <c r="K13" s="23"/>
      <c r="L13" s="23"/>
      <c r="M13" s="77">
        <v>33000</v>
      </c>
      <c r="N13" s="23"/>
      <c r="O13" s="77"/>
      <c r="P13" s="77"/>
      <c r="Q13" s="77"/>
      <c r="R13" s="77"/>
      <c r="S13" s="77"/>
      <c r="T13" s="77"/>
      <c r="U13" s="77"/>
      <c r="V13" s="77"/>
      <c r="W13" s="77"/>
      <c r="X13" s="77"/>
    </row>
    <row r="14" ht="20.25" customHeight="1" spans="1:24">
      <c r="A14" s="143" t="s">
        <v>70</v>
      </c>
      <c r="B14" s="143" t="s">
        <v>70</v>
      </c>
      <c r="C14" s="143" t="s">
        <v>213</v>
      </c>
      <c r="D14" s="143" t="s">
        <v>214</v>
      </c>
      <c r="E14" s="143" t="s">
        <v>102</v>
      </c>
      <c r="F14" s="143" t="s">
        <v>103</v>
      </c>
      <c r="G14" s="143" t="s">
        <v>217</v>
      </c>
      <c r="H14" s="143" t="s">
        <v>218</v>
      </c>
      <c r="I14" s="77">
        <v>33000</v>
      </c>
      <c r="J14" s="77">
        <v>33000</v>
      </c>
      <c r="K14" s="23"/>
      <c r="L14" s="23"/>
      <c r="M14" s="77">
        <v>33000</v>
      </c>
      <c r="N14" s="23"/>
      <c r="O14" s="77"/>
      <c r="P14" s="77"/>
      <c r="Q14" s="77"/>
      <c r="R14" s="77"/>
      <c r="S14" s="77"/>
      <c r="T14" s="77"/>
      <c r="U14" s="77"/>
      <c r="V14" s="77"/>
      <c r="W14" s="77"/>
      <c r="X14" s="77"/>
    </row>
    <row r="15" ht="20.25" customHeight="1" spans="1:24">
      <c r="A15" s="143" t="s">
        <v>70</v>
      </c>
      <c r="B15" s="143" t="s">
        <v>70</v>
      </c>
      <c r="C15" s="143" t="s">
        <v>219</v>
      </c>
      <c r="D15" s="143" t="s">
        <v>220</v>
      </c>
      <c r="E15" s="143" t="s">
        <v>125</v>
      </c>
      <c r="F15" s="143" t="s">
        <v>126</v>
      </c>
      <c r="G15" s="143" t="s">
        <v>221</v>
      </c>
      <c r="H15" s="143" t="s">
        <v>222</v>
      </c>
      <c r="I15" s="77">
        <v>81452</v>
      </c>
      <c r="J15" s="77">
        <v>81452</v>
      </c>
      <c r="K15" s="23"/>
      <c r="L15" s="23"/>
      <c r="M15" s="77">
        <v>81452</v>
      </c>
      <c r="N15" s="23"/>
      <c r="O15" s="77"/>
      <c r="P15" s="77"/>
      <c r="Q15" s="77"/>
      <c r="R15" s="77"/>
      <c r="S15" s="77"/>
      <c r="T15" s="77"/>
      <c r="U15" s="77"/>
      <c r="V15" s="77"/>
      <c r="W15" s="77"/>
      <c r="X15" s="77"/>
    </row>
    <row r="16" ht="20.25" customHeight="1" spans="1:24">
      <c r="A16" s="143" t="s">
        <v>70</v>
      </c>
      <c r="B16" s="143" t="s">
        <v>70</v>
      </c>
      <c r="C16" s="143" t="s">
        <v>219</v>
      </c>
      <c r="D16" s="143" t="s">
        <v>220</v>
      </c>
      <c r="E16" s="143" t="s">
        <v>127</v>
      </c>
      <c r="F16" s="143" t="s">
        <v>128</v>
      </c>
      <c r="G16" s="143" t="s">
        <v>223</v>
      </c>
      <c r="H16" s="143" t="s">
        <v>224</v>
      </c>
      <c r="I16" s="77">
        <v>7490</v>
      </c>
      <c r="J16" s="77">
        <v>7490</v>
      </c>
      <c r="K16" s="23"/>
      <c r="L16" s="23"/>
      <c r="M16" s="77">
        <v>7490</v>
      </c>
      <c r="N16" s="23"/>
      <c r="O16" s="77"/>
      <c r="P16" s="77"/>
      <c r="Q16" s="77"/>
      <c r="R16" s="77"/>
      <c r="S16" s="77"/>
      <c r="T16" s="77"/>
      <c r="U16" s="77"/>
      <c r="V16" s="77"/>
      <c r="W16" s="77"/>
      <c r="X16" s="77"/>
    </row>
    <row r="17" ht="20.25" customHeight="1" spans="1:24">
      <c r="A17" s="143" t="s">
        <v>70</v>
      </c>
      <c r="B17" s="143" t="s">
        <v>70</v>
      </c>
      <c r="C17" s="143" t="s">
        <v>225</v>
      </c>
      <c r="D17" s="143" t="s">
        <v>226</v>
      </c>
      <c r="E17" s="143" t="s">
        <v>102</v>
      </c>
      <c r="F17" s="143" t="s">
        <v>103</v>
      </c>
      <c r="G17" s="143" t="s">
        <v>227</v>
      </c>
      <c r="H17" s="143" t="s">
        <v>228</v>
      </c>
      <c r="I17" s="77">
        <v>277200</v>
      </c>
      <c r="J17" s="77">
        <v>277200</v>
      </c>
      <c r="K17" s="23"/>
      <c r="L17" s="23"/>
      <c r="M17" s="77">
        <v>277200</v>
      </c>
      <c r="N17" s="23"/>
      <c r="O17" s="77"/>
      <c r="P17" s="77"/>
      <c r="Q17" s="77"/>
      <c r="R17" s="77"/>
      <c r="S17" s="77"/>
      <c r="T17" s="77"/>
      <c r="U17" s="77"/>
      <c r="V17" s="77"/>
      <c r="W17" s="77"/>
      <c r="X17" s="77"/>
    </row>
    <row r="18" ht="20.25" customHeight="1" spans="1:24">
      <c r="A18" s="143" t="s">
        <v>70</v>
      </c>
      <c r="B18" s="143" t="s">
        <v>70</v>
      </c>
      <c r="C18" s="143" t="s">
        <v>229</v>
      </c>
      <c r="D18" s="143" t="s">
        <v>230</v>
      </c>
      <c r="E18" s="143" t="s">
        <v>102</v>
      </c>
      <c r="F18" s="143" t="s">
        <v>103</v>
      </c>
      <c r="G18" s="143" t="s">
        <v>231</v>
      </c>
      <c r="H18" s="143" t="s">
        <v>232</v>
      </c>
      <c r="I18" s="77">
        <v>151349</v>
      </c>
      <c r="J18" s="77">
        <v>151349</v>
      </c>
      <c r="K18" s="23"/>
      <c r="L18" s="23"/>
      <c r="M18" s="77">
        <v>151349</v>
      </c>
      <c r="N18" s="23"/>
      <c r="O18" s="77"/>
      <c r="P18" s="77"/>
      <c r="Q18" s="77"/>
      <c r="R18" s="77"/>
      <c r="S18" s="77"/>
      <c r="T18" s="77"/>
      <c r="U18" s="77"/>
      <c r="V18" s="77"/>
      <c r="W18" s="77"/>
      <c r="X18" s="77"/>
    </row>
    <row r="19" ht="20.25" customHeight="1" spans="1:24">
      <c r="A19" s="143" t="s">
        <v>70</v>
      </c>
      <c r="B19" s="143" t="s">
        <v>70</v>
      </c>
      <c r="C19" s="143" t="s">
        <v>233</v>
      </c>
      <c r="D19" s="143" t="s">
        <v>234</v>
      </c>
      <c r="E19" s="143" t="s">
        <v>102</v>
      </c>
      <c r="F19" s="143" t="s">
        <v>103</v>
      </c>
      <c r="G19" s="143" t="s">
        <v>227</v>
      </c>
      <c r="H19" s="143" t="s">
        <v>228</v>
      </c>
      <c r="I19" s="77">
        <v>625740</v>
      </c>
      <c r="J19" s="77">
        <v>625740</v>
      </c>
      <c r="K19" s="23"/>
      <c r="L19" s="23"/>
      <c r="M19" s="77">
        <v>625740</v>
      </c>
      <c r="N19" s="23"/>
      <c r="O19" s="77"/>
      <c r="P19" s="77"/>
      <c r="Q19" s="77"/>
      <c r="R19" s="77"/>
      <c r="S19" s="77"/>
      <c r="T19" s="77"/>
      <c r="U19" s="77"/>
      <c r="V19" s="77"/>
      <c r="W19" s="77"/>
      <c r="X19" s="77"/>
    </row>
    <row r="20" ht="20.25" customHeight="1" spans="1:24">
      <c r="A20" s="143" t="s">
        <v>70</v>
      </c>
      <c r="B20" s="143" t="s">
        <v>70</v>
      </c>
      <c r="C20" s="143" t="s">
        <v>233</v>
      </c>
      <c r="D20" s="143" t="s">
        <v>234</v>
      </c>
      <c r="E20" s="143" t="s">
        <v>102</v>
      </c>
      <c r="F20" s="143" t="s">
        <v>103</v>
      </c>
      <c r="G20" s="143" t="s">
        <v>227</v>
      </c>
      <c r="H20" s="143" t="s">
        <v>228</v>
      </c>
      <c r="I20" s="77">
        <v>342552</v>
      </c>
      <c r="J20" s="77">
        <v>342552</v>
      </c>
      <c r="K20" s="23"/>
      <c r="L20" s="23"/>
      <c r="M20" s="77">
        <v>342552</v>
      </c>
      <c r="N20" s="23"/>
      <c r="O20" s="77"/>
      <c r="P20" s="77"/>
      <c r="Q20" s="77"/>
      <c r="R20" s="77"/>
      <c r="S20" s="77"/>
      <c r="T20" s="77"/>
      <c r="U20" s="77"/>
      <c r="V20" s="77"/>
      <c r="W20" s="77"/>
      <c r="X20" s="77"/>
    </row>
    <row r="21" ht="20.25" customHeight="1" spans="1:24">
      <c r="A21" s="143" t="s">
        <v>70</v>
      </c>
      <c r="B21" s="143" t="s">
        <v>70</v>
      </c>
      <c r="C21" s="143" t="s">
        <v>235</v>
      </c>
      <c r="D21" s="143" t="s">
        <v>236</v>
      </c>
      <c r="E21" s="143" t="s">
        <v>102</v>
      </c>
      <c r="F21" s="143" t="s">
        <v>103</v>
      </c>
      <c r="G21" s="143" t="s">
        <v>237</v>
      </c>
      <c r="H21" s="143" t="s">
        <v>238</v>
      </c>
      <c r="I21" s="77">
        <v>851628</v>
      </c>
      <c r="J21" s="77">
        <v>851628</v>
      </c>
      <c r="K21" s="23"/>
      <c r="L21" s="23"/>
      <c r="M21" s="77">
        <v>851628</v>
      </c>
      <c r="N21" s="23"/>
      <c r="O21" s="77"/>
      <c r="P21" s="77"/>
      <c r="Q21" s="77"/>
      <c r="R21" s="77"/>
      <c r="S21" s="77"/>
      <c r="T21" s="77"/>
      <c r="U21" s="77"/>
      <c r="V21" s="77"/>
      <c r="W21" s="77"/>
      <c r="X21" s="77"/>
    </row>
    <row r="22" ht="20.25" customHeight="1" spans="1:24">
      <c r="A22" s="143" t="s">
        <v>70</v>
      </c>
      <c r="B22" s="143" t="s">
        <v>70</v>
      </c>
      <c r="C22" s="143" t="s">
        <v>239</v>
      </c>
      <c r="D22" s="143" t="s">
        <v>240</v>
      </c>
      <c r="E22" s="143" t="s">
        <v>127</v>
      </c>
      <c r="F22" s="143" t="s">
        <v>128</v>
      </c>
      <c r="G22" s="143" t="s">
        <v>223</v>
      </c>
      <c r="H22" s="143" t="s">
        <v>224</v>
      </c>
      <c r="I22" s="77">
        <v>8129.31</v>
      </c>
      <c r="J22" s="77">
        <v>8129.31</v>
      </c>
      <c r="K22" s="23"/>
      <c r="L22" s="23"/>
      <c r="M22" s="77">
        <v>8129.31</v>
      </c>
      <c r="N22" s="23"/>
      <c r="O22" s="77"/>
      <c r="P22" s="77"/>
      <c r="Q22" s="77"/>
      <c r="R22" s="77"/>
      <c r="S22" s="77"/>
      <c r="T22" s="77"/>
      <c r="U22" s="77"/>
      <c r="V22" s="77"/>
      <c r="W22" s="77"/>
      <c r="X22" s="77"/>
    </row>
    <row r="23" ht="20.25" customHeight="1" spans="1:24">
      <c r="A23" s="143" t="s">
        <v>70</v>
      </c>
      <c r="B23" s="143" t="s">
        <v>70</v>
      </c>
      <c r="C23" s="143" t="s">
        <v>241</v>
      </c>
      <c r="D23" s="143" t="s">
        <v>242</v>
      </c>
      <c r="E23" s="143" t="s">
        <v>123</v>
      </c>
      <c r="F23" s="143" t="s">
        <v>124</v>
      </c>
      <c r="G23" s="143" t="s">
        <v>243</v>
      </c>
      <c r="H23" s="143" t="s">
        <v>244</v>
      </c>
      <c r="I23" s="77">
        <v>7574.91</v>
      </c>
      <c r="J23" s="77">
        <v>7574.91</v>
      </c>
      <c r="K23" s="23"/>
      <c r="L23" s="23"/>
      <c r="M23" s="77">
        <v>7574.91</v>
      </c>
      <c r="N23" s="23"/>
      <c r="O23" s="77"/>
      <c r="P23" s="77"/>
      <c r="Q23" s="77"/>
      <c r="R23" s="77"/>
      <c r="S23" s="77"/>
      <c r="T23" s="77"/>
      <c r="U23" s="77"/>
      <c r="V23" s="77"/>
      <c r="W23" s="77"/>
      <c r="X23" s="77"/>
    </row>
    <row r="24" ht="20.25" customHeight="1" spans="1:24">
      <c r="A24" s="143" t="s">
        <v>70</v>
      </c>
      <c r="B24" s="143" t="s">
        <v>70</v>
      </c>
      <c r="C24" s="143" t="s">
        <v>241</v>
      </c>
      <c r="D24" s="143" t="s">
        <v>242</v>
      </c>
      <c r="E24" s="143" t="s">
        <v>123</v>
      </c>
      <c r="F24" s="143" t="s">
        <v>124</v>
      </c>
      <c r="G24" s="143" t="s">
        <v>243</v>
      </c>
      <c r="H24" s="143" t="s">
        <v>244</v>
      </c>
      <c r="I24" s="77">
        <v>295421.65</v>
      </c>
      <c r="J24" s="77">
        <v>295421.65</v>
      </c>
      <c r="K24" s="23"/>
      <c r="L24" s="23"/>
      <c r="M24" s="77">
        <v>295421.65</v>
      </c>
      <c r="N24" s="23"/>
      <c r="O24" s="77"/>
      <c r="P24" s="77"/>
      <c r="Q24" s="77"/>
      <c r="R24" s="77"/>
      <c r="S24" s="77"/>
      <c r="T24" s="77"/>
      <c r="U24" s="77"/>
      <c r="V24" s="77"/>
      <c r="W24" s="77"/>
      <c r="X24" s="77"/>
    </row>
    <row r="25" ht="20.25" customHeight="1" spans="1:24">
      <c r="A25" s="143" t="s">
        <v>70</v>
      </c>
      <c r="B25" s="143" t="s">
        <v>70</v>
      </c>
      <c r="C25" s="143" t="s">
        <v>241</v>
      </c>
      <c r="D25" s="143" t="s">
        <v>242</v>
      </c>
      <c r="E25" s="143" t="s">
        <v>123</v>
      </c>
      <c r="F25" s="143" t="s">
        <v>124</v>
      </c>
      <c r="G25" s="143" t="s">
        <v>243</v>
      </c>
      <c r="H25" s="143" t="s">
        <v>244</v>
      </c>
      <c r="I25" s="77">
        <v>34087.11</v>
      </c>
      <c r="J25" s="77">
        <v>34087.11</v>
      </c>
      <c r="K25" s="23"/>
      <c r="L25" s="23"/>
      <c r="M25" s="77">
        <v>34087.11</v>
      </c>
      <c r="N25" s="23"/>
      <c r="O25" s="77"/>
      <c r="P25" s="77"/>
      <c r="Q25" s="77"/>
      <c r="R25" s="77"/>
      <c r="S25" s="77"/>
      <c r="T25" s="77"/>
      <c r="U25" s="77"/>
      <c r="V25" s="77"/>
      <c r="W25" s="77"/>
      <c r="X25" s="77"/>
    </row>
    <row r="26" ht="20.25" customHeight="1" spans="1:24">
      <c r="A26" s="143" t="s">
        <v>70</v>
      </c>
      <c r="B26" s="143" t="s">
        <v>70</v>
      </c>
      <c r="C26" s="143" t="s">
        <v>241</v>
      </c>
      <c r="D26" s="143" t="s">
        <v>242</v>
      </c>
      <c r="E26" s="143" t="s">
        <v>125</v>
      </c>
      <c r="F26" s="143" t="s">
        <v>126</v>
      </c>
      <c r="G26" s="143" t="s">
        <v>221</v>
      </c>
      <c r="H26" s="143" t="s">
        <v>222</v>
      </c>
      <c r="I26" s="77">
        <v>189372.85</v>
      </c>
      <c r="J26" s="77">
        <v>189372.85</v>
      </c>
      <c r="K26" s="23"/>
      <c r="L26" s="23"/>
      <c r="M26" s="77">
        <v>189372.85</v>
      </c>
      <c r="N26" s="23"/>
      <c r="O26" s="77"/>
      <c r="P26" s="77"/>
      <c r="Q26" s="77"/>
      <c r="R26" s="77"/>
      <c r="S26" s="77"/>
      <c r="T26" s="77"/>
      <c r="U26" s="77"/>
      <c r="V26" s="77"/>
      <c r="W26" s="77"/>
      <c r="X26" s="77"/>
    </row>
    <row r="27" ht="20.25" customHeight="1" spans="1:24">
      <c r="A27" s="143" t="s">
        <v>70</v>
      </c>
      <c r="B27" s="143" t="s">
        <v>70</v>
      </c>
      <c r="C27" s="143" t="s">
        <v>241</v>
      </c>
      <c r="D27" s="143" t="s">
        <v>242</v>
      </c>
      <c r="E27" s="143" t="s">
        <v>127</v>
      </c>
      <c r="F27" s="143" t="s">
        <v>128</v>
      </c>
      <c r="G27" s="143" t="s">
        <v>223</v>
      </c>
      <c r="H27" s="143" t="s">
        <v>224</v>
      </c>
      <c r="I27" s="77">
        <v>17655</v>
      </c>
      <c r="J27" s="77">
        <v>17655</v>
      </c>
      <c r="K27" s="23"/>
      <c r="L27" s="23"/>
      <c r="M27" s="77">
        <v>17655</v>
      </c>
      <c r="N27" s="23"/>
      <c r="O27" s="77"/>
      <c r="P27" s="77"/>
      <c r="Q27" s="77"/>
      <c r="R27" s="77"/>
      <c r="S27" s="77"/>
      <c r="T27" s="77"/>
      <c r="U27" s="77"/>
      <c r="V27" s="77"/>
      <c r="W27" s="77"/>
      <c r="X27" s="77"/>
    </row>
    <row r="28" ht="20.25" customHeight="1" spans="1:24">
      <c r="A28" s="143" t="s">
        <v>70</v>
      </c>
      <c r="B28" s="143" t="s">
        <v>70</v>
      </c>
      <c r="C28" s="143" t="s">
        <v>245</v>
      </c>
      <c r="D28" s="143" t="s">
        <v>246</v>
      </c>
      <c r="E28" s="143" t="s">
        <v>118</v>
      </c>
      <c r="F28" s="143" t="s">
        <v>117</v>
      </c>
      <c r="G28" s="143" t="s">
        <v>223</v>
      </c>
      <c r="H28" s="143" t="s">
        <v>224</v>
      </c>
      <c r="I28" s="77">
        <v>27664.93</v>
      </c>
      <c r="J28" s="77">
        <v>27664.93</v>
      </c>
      <c r="K28" s="23"/>
      <c r="L28" s="23"/>
      <c r="M28" s="77">
        <v>27664.93</v>
      </c>
      <c r="N28" s="23"/>
      <c r="O28" s="77"/>
      <c r="P28" s="77"/>
      <c r="Q28" s="77"/>
      <c r="R28" s="77"/>
      <c r="S28" s="77"/>
      <c r="T28" s="77"/>
      <c r="U28" s="77"/>
      <c r="V28" s="77"/>
      <c r="W28" s="77"/>
      <c r="X28" s="77"/>
    </row>
    <row r="29" ht="20.25" customHeight="1" spans="1:24">
      <c r="A29" s="143" t="s">
        <v>70</v>
      </c>
      <c r="B29" s="143" t="s">
        <v>70</v>
      </c>
      <c r="C29" s="143" t="s">
        <v>247</v>
      </c>
      <c r="D29" s="143" t="s">
        <v>248</v>
      </c>
      <c r="E29" s="143" t="s">
        <v>108</v>
      </c>
      <c r="F29" s="143" t="s">
        <v>109</v>
      </c>
      <c r="G29" s="143" t="s">
        <v>249</v>
      </c>
      <c r="H29" s="143" t="s">
        <v>250</v>
      </c>
      <c r="I29" s="77">
        <v>650345.13</v>
      </c>
      <c r="J29" s="77">
        <v>650345.13</v>
      </c>
      <c r="K29" s="23"/>
      <c r="L29" s="23"/>
      <c r="M29" s="77">
        <v>650345.13</v>
      </c>
      <c r="N29" s="23"/>
      <c r="O29" s="77"/>
      <c r="P29" s="77"/>
      <c r="Q29" s="77"/>
      <c r="R29" s="77"/>
      <c r="S29" s="77"/>
      <c r="T29" s="77"/>
      <c r="U29" s="77"/>
      <c r="V29" s="77"/>
      <c r="W29" s="77"/>
      <c r="X29" s="77"/>
    </row>
    <row r="30" ht="20.25" customHeight="1" spans="1:24">
      <c r="A30" s="143" t="s">
        <v>70</v>
      </c>
      <c r="B30" s="143" t="s">
        <v>70</v>
      </c>
      <c r="C30" s="143" t="s">
        <v>251</v>
      </c>
      <c r="D30" s="143" t="s">
        <v>252</v>
      </c>
      <c r="E30" s="143" t="s">
        <v>110</v>
      </c>
      <c r="F30" s="143" t="s">
        <v>111</v>
      </c>
      <c r="G30" s="143" t="s">
        <v>253</v>
      </c>
      <c r="H30" s="143" t="s">
        <v>252</v>
      </c>
      <c r="I30" s="77">
        <v>200000</v>
      </c>
      <c r="J30" s="77">
        <v>200000</v>
      </c>
      <c r="K30" s="23"/>
      <c r="L30" s="23"/>
      <c r="M30" s="77">
        <v>200000</v>
      </c>
      <c r="N30" s="23"/>
      <c r="O30" s="77"/>
      <c r="P30" s="77"/>
      <c r="Q30" s="77"/>
      <c r="R30" s="77"/>
      <c r="S30" s="77"/>
      <c r="T30" s="77"/>
      <c r="U30" s="77"/>
      <c r="V30" s="77"/>
      <c r="W30" s="77"/>
      <c r="X30" s="77"/>
    </row>
    <row r="31" ht="17.25" customHeight="1" spans="1:24">
      <c r="A31" s="32" t="s">
        <v>173</v>
      </c>
      <c r="B31" s="33"/>
      <c r="C31" s="144"/>
      <c r="D31" s="144"/>
      <c r="E31" s="144"/>
      <c r="F31" s="144"/>
      <c r="G31" s="144"/>
      <c r="H31" s="145"/>
      <c r="I31" s="77">
        <v>6187408.73</v>
      </c>
      <c r="J31" s="77">
        <v>6187408.73</v>
      </c>
      <c r="K31" s="77"/>
      <c r="L31" s="77"/>
      <c r="M31" s="77">
        <v>6187408.73</v>
      </c>
      <c r="N31" s="77"/>
      <c r="O31" s="77"/>
      <c r="P31" s="77"/>
      <c r="Q31" s="77"/>
      <c r="R31" s="77"/>
      <c r="S31" s="77"/>
      <c r="T31" s="77"/>
      <c r="U31" s="77"/>
      <c r="V31" s="77"/>
      <c r="W31" s="77"/>
      <c r="X31" s="77"/>
    </row>
  </sheetData>
  <mergeCells count="31">
    <mergeCell ref="A2:X2"/>
    <mergeCell ref="A3:H3"/>
    <mergeCell ref="I4:X4"/>
    <mergeCell ref="J5:N5"/>
    <mergeCell ref="O5:Q5"/>
    <mergeCell ref="S5:X5"/>
    <mergeCell ref="A31:H31"/>
    <mergeCell ref="A4:A7"/>
    <mergeCell ref="B4:B7"/>
    <mergeCell ref="C4:C7"/>
    <mergeCell ref="D4:D7"/>
    <mergeCell ref="E4:E7"/>
    <mergeCell ref="F4:F7"/>
    <mergeCell ref="G4:G7"/>
    <mergeCell ref="H4:H7"/>
    <mergeCell ref="I5:I7"/>
    <mergeCell ref="J6:J7"/>
    <mergeCell ref="K6:K7"/>
    <mergeCell ref="L6:L7"/>
    <mergeCell ref="M6:M7"/>
    <mergeCell ref="N6:N7"/>
    <mergeCell ref="O6:O7"/>
    <mergeCell ref="P6:P7"/>
    <mergeCell ref="Q6:Q7"/>
    <mergeCell ref="R5:R7"/>
    <mergeCell ref="S6:S7"/>
    <mergeCell ref="T6:T7"/>
    <mergeCell ref="U6:U7"/>
    <mergeCell ref="V6:V7"/>
    <mergeCell ref="W6:W7"/>
    <mergeCell ref="X6:X7"/>
  </mergeCells>
  <printOptions horizontalCentered="1"/>
  <pageMargins left="0.37" right="0.37" top="0.56" bottom="0.56" header="0.48" footer="0.48"/>
  <pageSetup paperSize="9" scale="56"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25"/>
  <sheetViews>
    <sheetView showZeros="0" workbookViewId="0">
      <selection activeCell="A1" sqref="A1"/>
    </sheetView>
  </sheetViews>
  <sheetFormatPr defaultColWidth="9.14166666666667" defaultRowHeight="14.25" customHeight="1"/>
  <cols>
    <col min="1" max="1" width="10.2833333333333" customWidth="1"/>
    <col min="2" max="2" width="13.425" customWidth="1"/>
    <col min="3" max="3" width="32.85" customWidth="1"/>
    <col min="4" max="4" width="23.85" customWidth="1"/>
    <col min="5" max="5" width="11.1416666666667" customWidth="1"/>
    <col min="6" max="6" width="17.7083333333333" customWidth="1"/>
    <col min="7" max="7" width="9.85" customWidth="1"/>
    <col min="8" max="8" width="17.7083333333333" customWidth="1"/>
    <col min="9" max="13" width="20" customWidth="1"/>
    <col min="14" max="14" width="12.2833333333333" customWidth="1"/>
    <col min="15" max="15" width="12.7083333333333" customWidth="1"/>
    <col min="16" max="16" width="11.1416666666667" customWidth="1"/>
    <col min="17" max="21" width="19.85" customWidth="1"/>
    <col min="22" max="22" width="20" customWidth="1"/>
    <col min="23" max="23" width="19.85" customWidth="1"/>
  </cols>
  <sheetData>
    <row r="1" ht="13.5" customHeight="1" spans="2:23">
      <c r="B1" s="133"/>
      <c r="E1" s="1"/>
      <c r="F1" s="1"/>
      <c r="G1" s="1"/>
      <c r="H1" s="1"/>
      <c r="U1" s="133"/>
      <c r="W1" s="138" t="s">
        <v>254</v>
      </c>
    </row>
    <row r="2" ht="46.5" customHeight="1" spans="1:23">
      <c r="A2" s="3" t="str">
        <f>"2026"&amp;"年部门项目支出预算表"</f>
        <v>2026年部门项目支出预算表</v>
      </c>
      <c r="B2" s="3"/>
      <c r="C2" s="3"/>
      <c r="D2" s="3"/>
      <c r="E2" s="3"/>
      <c r="F2" s="3"/>
      <c r="G2" s="3"/>
      <c r="H2" s="3"/>
      <c r="I2" s="3"/>
      <c r="J2" s="3"/>
      <c r="K2" s="3"/>
      <c r="L2" s="3"/>
      <c r="M2" s="3"/>
      <c r="N2" s="3"/>
      <c r="O2" s="3"/>
      <c r="P2" s="3"/>
      <c r="Q2" s="3"/>
      <c r="R2" s="3"/>
      <c r="S2" s="3"/>
      <c r="T2" s="3"/>
      <c r="U2" s="3"/>
      <c r="V2" s="3"/>
      <c r="W2" s="3"/>
    </row>
    <row r="3" ht="13.5" customHeight="1" spans="1:23">
      <c r="A3" s="4" t="str">
        <f>"单位名称："&amp;"禄劝彝族苗族自治县融媒体中心"</f>
        <v>单位名称：禄劝彝族苗族自治县融媒体中心</v>
      </c>
      <c r="B3" s="5"/>
      <c r="C3" s="5"/>
      <c r="D3" s="5"/>
      <c r="E3" s="5"/>
      <c r="F3" s="5"/>
      <c r="G3" s="5"/>
      <c r="H3" s="5"/>
      <c r="I3" s="6"/>
      <c r="J3" s="6"/>
      <c r="K3" s="6"/>
      <c r="L3" s="6"/>
      <c r="M3" s="6"/>
      <c r="N3" s="6"/>
      <c r="O3" s="6"/>
      <c r="P3" s="6"/>
      <c r="Q3" s="6"/>
      <c r="U3" s="133"/>
      <c r="W3" s="115" t="s">
        <v>1</v>
      </c>
    </row>
    <row r="4" ht="21.75" customHeight="1" spans="1:23">
      <c r="A4" s="8" t="s">
        <v>255</v>
      </c>
      <c r="B4" s="9" t="s">
        <v>184</v>
      </c>
      <c r="C4" s="8" t="s">
        <v>185</v>
      </c>
      <c r="D4" s="8" t="s">
        <v>256</v>
      </c>
      <c r="E4" s="9" t="s">
        <v>186</v>
      </c>
      <c r="F4" s="9" t="s">
        <v>187</v>
      </c>
      <c r="G4" s="9" t="s">
        <v>257</v>
      </c>
      <c r="H4" s="9" t="s">
        <v>258</v>
      </c>
      <c r="I4" s="27" t="s">
        <v>55</v>
      </c>
      <c r="J4" s="10" t="s">
        <v>259</v>
      </c>
      <c r="K4" s="11"/>
      <c r="L4" s="11"/>
      <c r="M4" s="12"/>
      <c r="N4" s="10" t="s">
        <v>192</v>
      </c>
      <c r="O4" s="11"/>
      <c r="P4" s="12"/>
      <c r="Q4" s="9" t="s">
        <v>61</v>
      </c>
      <c r="R4" s="10" t="s">
        <v>62</v>
      </c>
      <c r="S4" s="11"/>
      <c r="T4" s="11"/>
      <c r="U4" s="11"/>
      <c r="V4" s="11"/>
      <c r="W4" s="12"/>
    </row>
    <row r="5" ht="21.75" customHeight="1" spans="1:23">
      <c r="A5" s="13"/>
      <c r="B5" s="28"/>
      <c r="C5" s="13"/>
      <c r="D5" s="13"/>
      <c r="E5" s="14"/>
      <c r="F5" s="14"/>
      <c r="G5" s="14"/>
      <c r="H5" s="14"/>
      <c r="I5" s="28"/>
      <c r="J5" s="134" t="s">
        <v>58</v>
      </c>
      <c r="K5" s="135"/>
      <c r="L5" s="9" t="s">
        <v>59</v>
      </c>
      <c r="M5" s="9" t="s">
        <v>60</v>
      </c>
      <c r="N5" s="9" t="s">
        <v>58</v>
      </c>
      <c r="O5" s="9" t="s">
        <v>59</v>
      </c>
      <c r="P5" s="9" t="s">
        <v>60</v>
      </c>
      <c r="Q5" s="14"/>
      <c r="R5" s="9" t="s">
        <v>57</v>
      </c>
      <c r="S5" s="9" t="s">
        <v>64</v>
      </c>
      <c r="T5" s="9" t="s">
        <v>198</v>
      </c>
      <c r="U5" s="9" t="s">
        <v>66</v>
      </c>
      <c r="V5" s="9" t="s">
        <v>67</v>
      </c>
      <c r="W5" s="9" t="s">
        <v>68</v>
      </c>
    </row>
    <row r="6" ht="21" customHeight="1" spans="1:23">
      <c r="A6" s="28"/>
      <c r="B6" s="28"/>
      <c r="C6" s="28"/>
      <c r="D6" s="28"/>
      <c r="E6" s="28"/>
      <c r="F6" s="28"/>
      <c r="G6" s="28"/>
      <c r="H6" s="28"/>
      <c r="I6" s="28"/>
      <c r="J6" s="136" t="s">
        <v>57</v>
      </c>
      <c r="K6" s="137"/>
      <c r="L6" s="28"/>
      <c r="M6" s="28"/>
      <c r="N6" s="28"/>
      <c r="O6" s="28"/>
      <c r="P6" s="28"/>
      <c r="Q6" s="28"/>
      <c r="R6" s="28"/>
      <c r="S6" s="28"/>
      <c r="T6" s="28"/>
      <c r="U6" s="28"/>
      <c r="V6" s="28"/>
      <c r="W6" s="28"/>
    </row>
    <row r="7" ht="39.75" customHeight="1" spans="1:23">
      <c r="A7" s="16"/>
      <c r="B7" s="18"/>
      <c r="C7" s="16"/>
      <c r="D7" s="16"/>
      <c r="E7" s="17"/>
      <c r="F7" s="17"/>
      <c r="G7" s="17"/>
      <c r="H7" s="17"/>
      <c r="I7" s="18"/>
      <c r="J7" s="65" t="s">
        <v>57</v>
      </c>
      <c r="K7" s="65" t="s">
        <v>260</v>
      </c>
      <c r="L7" s="17"/>
      <c r="M7" s="17"/>
      <c r="N7" s="17"/>
      <c r="O7" s="17"/>
      <c r="P7" s="17"/>
      <c r="Q7" s="17"/>
      <c r="R7" s="17"/>
      <c r="S7" s="17"/>
      <c r="T7" s="17"/>
      <c r="U7" s="18"/>
      <c r="V7" s="17"/>
      <c r="W7" s="17"/>
    </row>
    <row r="8" ht="15" customHeight="1" spans="1:23">
      <c r="A8" s="19">
        <v>1</v>
      </c>
      <c r="B8" s="19">
        <v>2</v>
      </c>
      <c r="C8" s="19">
        <v>3</v>
      </c>
      <c r="D8" s="19">
        <v>4</v>
      </c>
      <c r="E8" s="19">
        <v>5</v>
      </c>
      <c r="F8" s="19">
        <v>6</v>
      </c>
      <c r="G8" s="19">
        <v>7</v>
      </c>
      <c r="H8" s="19">
        <v>8</v>
      </c>
      <c r="I8" s="19">
        <v>9</v>
      </c>
      <c r="J8" s="19">
        <v>10</v>
      </c>
      <c r="K8" s="19">
        <v>11</v>
      </c>
      <c r="L8" s="35">
        <v>12</v>
      </c>
      <c r="M8" s="35">
        <v>13</v>
      </c>
      <c r="N8" s="35">
        <v>14</v>
      </c>
      <c r="O8" s="35">
        <v>15</v>
      </c>
      <c r="P8" s="35">
        <v>16</v>
      </c>
      <c r="Q8" s="35">
        <v>17</v>
      </c>
      <c r="R8" s="35">
        <v>18</v>
      </c>
      <c r="S8" s="35">
        <v>19</v>
      </c>
      <c r="T8" s="35">
        <v>20</v>
      </c>
      <c r="U8" s="19">
        <v>21</v>
      </c>
      <c r="V8" s="35">
        <v>22</v>
      </c>
      <c r="W8" s="19">
        <v>23</v>
      </c>
    </row>
    <row r="9" ht="21.75" customHeight="1" spans="1:23">
      <c r="A9" s="67" t="s">
        <v>261</v>
      </c>
      <c r="B9" s="67" t="s">
        <v>262</v>
      </c>
      <c r="C9" s="67" t="s">
        <v>263</v>
      </c>
      <c r="D9" s="67" t="s">
        <v>70</v>
      </c>
      <c r="E9" s="67" t="s">
        <v>114</v>
      </c>
      <c r="F9" s="67" t="s">
        <v>115</v>
      </c>
      <c r="G9" s="67" t="s">
        <v>264</v>
      </c>
      <c r="H9" s="67" t="s">
        <v>265</v>
      </c>
      <c r="I9" s="77">
        <v>17784</v>
      </c>
      <c r="J9" s="77">
        <v>17784</v>
      </c>
      <c r="K9" s="77">
        <v>17784</v>
      </c>
      <c r="L9" s="77"/>
      <c r="M9" s="77"/>
      <c r="N9" s="77"/>
      <c r="O9" s="77"/>
      <c r="P9" s="77"/>
      <c r="Q9" s="77"/>
      <c r="R9" s="77"/>
      <c r="S9" s="77"/>
      <c r="T9" s="77"/>
      <c r="U9" s="77"/>
      <c r="V9" s="77"/>
      <c r="W9" s="77"/>
    </row>
    <row r="10" ht="21.75" customHeight="1" spans="1:23">
      <c r="A10" s="67" t="s">
        <v>261</v>
      </c>
      <c r="B10" s="67" t="s">
        <v>266</v>
      </c>
      <c r="C10" s="67" t="s">
        <v>267</v>
      </c>
      <c r="D10" s="67" t="s">
        <v>70</v>
      </c>
      <c r="E10" s="67" t="s">
        <v>114</v>
      </c>
      <c r="F10" s="67" t="s">
        <v>115</v>
      </c>
      <c r="G10" s="67" t="s">
        <v>264</v>
      </c>
      <c r="H10" s="67" t="s">
        <v>265</v>
      </c>
      <c r="I10" s="77">
        <v>5304</v>
      </c>
      <c r="J10" s="77">
        <v>5304</v>
      </c>
      <c r="K10" s="77">
        <v>5304</v>
      </c>
      <c r="L10" s="77"/>
      <c r="M10" s="77"/>
      <c r="N10" s="77"/>
      <c r="O10" s="77"/>
      <c r="P10" s="77"/>
      <c r="Q10" s="77"/>
      <c r="R10" s="77"/>
      <c r="S10" s="77"/>
      <c r="T10" s="77"/>
      <c r="U10" s="77"/>
      <c r="V10" s="77"/>
      <c r="W10" s="77"/>
    </row>
    <row r="11" ht="21.75" customHeight="1" spans="1:23">
      <c r="A11" s="67" t="s">
        <v>268</v>
      </c>
      <c r="B11" s="67" t="s">
        <v>269</v>
      </c>
      <c r="C11" s="67" t="s">
        <v>270</v>
      </c>
      <c r="D11" s="67" t="s">
        <v>70</v>
      </c>
      <c r="E11" s="67" t="s">
        <v>102</v>
      </c>
      <c r="F11" s="67" t="s">
        <v>103</v>
      </c>
      <c r="G11" s="67" t="s">
        <v>271</v>
      </c>
      <c r="H11" s="67" t="s">
        <v>272</v>
      </c>
      <c r="I11" s="77">
        <v>30000</v>
      </c>
      <c r="J11" s="77">
        <v>30000</v>
      </c>
      <c r="K11" s="77">
        <v>30000</v>
      </c>
      <c r="L11" s="77"/>
      <c r="M11" s="77"/>
      <c r="N11" s="77"/>
      <c r="O11" s="77"/>
      <c r="P11" s="77"/>
      <c r="Q11" s="77"/>
      <c r="R11" s="77"/>
      <c r="S11" s="77"/>
      <c r="T11" s="77"/>
      <c r="U11" s="77"/>
      <c r="V11" s="77"/>
      <c r="W11" s="77"/>
    </row>
    <row r="12" ht="21.75" customHeight="1" spans="1:23">
      <c r="A12" s="67" t="s">
        <v>268</v>
      </c>
      <c r="B12" s="67" t="s">
        <v>273</v>
      </c>
      <c r="C12" s="67" t="s">
        <v>274</v>
      </c>
      <c r="D12" s="67" t="s">
        <v>70</v>
      </c>
      <c r="E12" s="67" t="s">
        <v>102</v>
      </c>
      <c r="F12" s="67" t="s">
        <v>103</v>
      </c>
      <c r="G12" s="67" t="s">
        <v>271</v>
      </c>
      <c r="H12" s="67" t="s">
        <v>272</v>
      </c>
      <c r="I12" s="77">
        <v>20000</v>
      </c>
      <c r="J12" s="77">
        <v>20000</v>
      </c>
      <c r="K12" s="77">
        <v>20000</v>
      </c>
      <c r="L12" s="77"/>
      <c r="M12" s="77"/>
      <c r="N12" s="77"/>
      <c r="O12" s="77"/>
      <c r="P12" s="77"/>
      <c r="Q12" s="77"/>
      <c r="R12" s="77"/>
      <c r="S12" s="77"/>
      <c r="T12" s="77"/>
      <c r="U12" s="77"/>
      <c r="V12" s="77"/>
      <c r="W12" s="77"/>
    </row>
    <row r="13" ht="21.75" customHeight="1" spans="1:23">
      <c r="A13" s="67" t="s">
        <v>268</v>
      </c>
      <c r="B13" s="67" t="s">
        <v>275</v>
      </c>
      <c r="C13" s="67" t="s">
        <v>276</v>
      </c>
      <c r="D13" s="67" t="s">
        <v>70</v>
      </c>
      <c r="E13" s="67" t="s">
        <v>102</v>
      </c>
      <c r="F13" s="67" t="s">
        <v>103</v>
      </c>
      <c r="G13" s="67" t="s">
        <v>271</v>
      </c>
      <c r="H13" s="67" t="s">
        <v>272</v>
      </c>
      <c r="I13" s="77">
        <v>600000</v>
      </c>
      <c r="J13" s="77">
        <v>600000</v>
      </c>
      <c r="K13" s="77">
        <v>600000</v>
      </c>
      <c r="L13" s="77"/>
      <c r="M13" s="77"/>
      <c r="N13" s="77"/>
      <c r="O13" s="77"/>
      <c r="P13" s="77"/>
      <c r="Q13" s="77"/>
      <c r="R13" s="77"/>
      <c r="S13" s="77"/>
      <c r="T13" s="77"/>
      <c r="U13" s="77"/>
      <c r="V13" s="77"/>
      <c r="W13" s="77"/>
    </row>
    <row r="14" ht="21.75" customHeight="1" spans="1:23">
      <c r="A14" s="67" t="s">
        <v>277</v>
      </c>
      <c r="B14" s="67" t="s">
        <v>278</v>
      </c>
      <c r="C14" s="67" t="s">
        <v>279</v>
      </c>
      <c r="D14" s="67" t="s">
        <v>70</v>
      </c>
      <c r="E14" s="67" t="s">
        <v>102</v>
      </c>
      <c r="F14" s="67" t="s">
        <v>103</v>
      </c>
      <c r="G14" s="67" t="s">
        <v>271</v>
      </c>
      <c r="H14" s="67" t="s">
        <v>272</v>
      </c>
      <c r="I14" s="77">
        <v>80000</v>
      </c>
      <c r="J14" s="77">
        <v>80000</v>
      </c>
      <c r="K14" s="77">
        <v>80000</v>
      </c>
      <c r="L14" s="77"/>
      <c r="M14" s="77"/>
      <c r="N14" s="77"/>
      <c r="O14" s="77"/>
      <c r="P14" s="77"/>
      <c r="Q14" s="77"/>
      <c r="R14" s="77"/>
      <c r="S14" s="77"/>
      <c r="T14" s="77"/>
      <c r="U14" s="77"/>
      <c r="V14" s="77"/>
      <c r="W14" s="77"/>
    </row>
    <row r="15" ht="21.75" customHeight="1" spans="1:23">
      <c r="A15" s="67" t="s">
        <v>277</v>
      </c>
      <c r="B15" s="67" t="s">
        <v>280</v>
      </c>
      <c r="C15" s="67" t="s">
        <v>281</v>
      </c>
      <c r="D15" s="67" t="s">
        <v>70</v>
      </c>
      <c r="E15" s="67" t="s">
        <v>102</v>
      </c>
      <c r="F15" s="67" t="s">
        <v>103</v>
      </c>
      <c r="G15" s="67" t="s">
        <v>271</v>
      </c>
      <c r="H15" s="67" t="s">
        <v>272</v>
      </c>
      <c r="I15" s="77">
        <v>220000</v>
      </c>
      <c r="J15" s="77">
        <v>220000</v>
      </c>
      <c r="K15" s="77">
        <v>220000</v>
      </c>
      <c r="L15" s="77"/>
      <c r="M15" s="77"/>
      <c r="N15" s="77"/>
      <c r="O15" s="77"/>
      <c r="P15" s="77"/>
      <c r="Q15" s="77"/>
      <c r="R15" s="77"/>
      <c r="S15" s="77"/>
      <c r="T15" s="77"/>
      <c r="U15" s="77"/>
      <c r="V15" s="77"/>
      <c r="W15" s="77"/>
    </row>
    <row r="16" ht="21.75" customHeight="1" spans="1:23">
      <c r="A16" s="67" t="s">
        <v>277</v>
      </c>
      <c r="B16" s="67" t="s">
        <v>282</v>
      </c>
      <c r="C16" s="67" t="s">
        <v>283</v>
      </c>
      <c r="D16" s="67" t="s">
        <v>70</v>
      </c>
      <c r="E16" s="67" t="s">
        <v>102</v>
      </c>
      <c r="F16" s="67" t="s">
        <v>103</v>
      </c>
      <c r="G16" s="67" t="s">
        <v>271</v>
      </c>
      <c r="H16" s="67" t="s">
        <v>272</v>
      </c>
      <c r="I16" s="77">
        <v>100000</v>
      </c>
      <c r="J16" s="77">
        <v>100000</v>
      </c>
      <c r="K16" s="77">
        <v>100000</v>
      </c>
      <c r="L16" s="77"/>
      <c r="M16" s="77"/>
      <c r="N16" s="77"/>
      <c r="O16" s="77"/>
      <c r="P16" s="77"/>
      <c r="Q16" s="77"/>
      <c r="R16" s="77"/>
      <c r="S16" s="77"/>
      <c r="T16" s="77"/>
      <c r="U16" s="77"/>
      <c r="V16" s="77"/>
      <c r="W16" s="77"/>
    </row>
    <row r="17" ht="21.75" customHeight="1" spans="1:23">
      <c r="A17" s="67" t="s">
        <v>277</v>
      </c>
      <c r="B17" s="67" t="s">
        <v>284</v>
      </c>
      <c r="C17" s="67" t="s">
        <v>285</v>
      </c>
      <c r="D17" s="67" t="s">
        <v>70</v>
      </c>
      <c r="E17" s="67" t="s">
        <v>102</v>
      </c>
      <c r="F17" s="67" t="s">
        <v>103</v>
      </c>
      <c r="G17" s="67" t="s">
        <v>271</v>
      </c>
      <c r="H17" s="67" t="s">
        <v>272</v>
      </c>
      <c r="I17" s="77">
        <v>92494</v>
      </c>
      <c r="J17" s="77">
        <v>92494</v>
      </c>
      <c r="K17" s="77">
        <v>92494</v>
      </c>
      <c r="L17" s="77"/>
      <c r="M17" s="77"/>
      <c r="N17" s="77"/>
      <c r="O17" s="77"/>
      <c r="P17" s="77"/>
      <c r="Q17" s="77"/>
      <c r="R17" s="77"/>
      <c r="S17" s="77"/>
      <c r="T17" s="77"/>
      <c r="U17" s="77"/>
      <c r="V17" s="77"/>
      <c r="W17" s="77"/>
    </row>
    <row r="18" ht="21.75" customHeight="1" spans="1:23">
      <c r="A18" s="67" t="s">
        <v>277</v>
      </c>
      <c r="B18" s="67" t="s">
        <v>286</v>
      </c>
      <c r="C18" s="67" t="s">
        <v>287</v>
      </c>
      <c r="D18" s="67" t="s">
        <v>70</v>
      </c>
      <c r="E18" s="67" t="s">
        <v>102</v>
      </c>
      <c r="F18" s="67" t="s">
        <v>103</v>
      </c>
      <c r="G18" s="67" t="s">
        <v>288</v>
      </c>
      <c r="H18" s="67" t="s">
        <v>289</v>
      </c>
      <c r="I18" s="77">
        <v>200000</v>
      </c>
      <c r="J18" s="77">
        <v>200000</v>
      </c>
      <c r="K18" s="77">
        <v>200000</v>
      </c>
      <c r="L18" s="77"/>
      <c r="M18" s="77"/>
      <c r="N18" s="77"/>
      <c r="O18" s="77"/>
      <c r="P18" s="77"/>
      <c r="Q18" s="77"/>
      <c r="R18" s="77"/>
      <c r="S18" s="77"/>
      <c r="T18" s="77"/>
      <c r="U18" s="77"/>
      <c r="V18" s="77"/>
      <c r="W18" s="77"/>
    </row>
    <row r="19" ht="21.75" customHeight="1" spans="1:23">
      <c r="A19" s="67" t="s">
        <v>277</v>
      </c>
      <c r="B19" s="67" t="s">
        <v>290</v>
      </c>
      <c r="C19" s="67" t="s">
        <v>291</v>
      </c>
      <c r="D19" s="67" t="s">
        <v>70</v>
      </c>
      <c r="E19" s="67" t="s">
        <v>102</v>
      </c>
      <c r="F19" s="67" t="s">
        <v>103</v>
      </c>
      <c r="G19" s="67" t="s">
        <v>271</v>
      </c>
      <c r="H19" s="67" t="s">
        <v>272</v>
      </c>
      <c r="I19" s="77">
        <v>198984</v>
      </c>
      <c r="J19" s="77">
        <v>198984</v>
      </c>
      <c r="K19" s="77">
        <v>198984</v>
      </c>
      <c r="L19" s="77"/>
      <c r="M19" s="77"/>
      <c r="N19" s="77"/>
      <c r="O19" s="77"/>
      <c r="P19" s="77"/>
      <c r="Q19" s="77"/>
      <c r="R19" s="77"/>
      <c r="S19" s="77"/>
      <c r="T19" s="77"/>
      <c r="U19" s="77"/>
      <c r="V19" s="77"/>
      <c r="W19" s="77"/>
    </row>
    <row r="20" ht="21.75" customHeight="1" spans="1:23">
      <c r="A20" s="67" t="s">
        <v>277</v>
      </c>
      <c r="B20" s="67" t="s">
        <v>292</v>
      </c>
      <c r="C20" s="67" t="s">
        <v>293</v>
      </c>
      <c r="D20" s="67" t="s">
        <v>70</v>
      </c>
      <c r="E20" s="67" t="s">
        <v>102</v>
      </c>
      <c r="F20" s="67" t="s">
        <v>103</v>
      </c>
      <c r="G20" s="67" t="s">
        <v>271</v>
      </c>
      <c r="H20" s="67" t="s">
        <v>272</v>
      </c>
      <c r="I20" s="77">
        <v>276896.17</v>
      </c>
      <c r="J20" s="77">
        <v>276896.17</v>
      </c>
      <c r="K20" s="77">
        <v>276896.17</v>
      </c>
      <c r="L20" s="77"/>
      <c r="M20" s="77"/>
      <c r="N20" s="77"/>
      <c r="O20" s="77"/>
      <c r="P20" s="77"/>
      <c r="Q20" s="77"/>
      <c r="R20" s="77"/>
      <c r="S20" s="77"/>
      <c r="T20" s="77"/>
      <c r="U20" s="77"/>
      <c r="V20" s="77"/>
      <c r="W20" s="77"/>
    </row>
    <row r="21" ht="21.75" customHeight="1" spans="1:23">
      <c r="A21" s="67" t="s">
        <v>277</v>
      </c>
      <c r="B21" s="67" t="s">
        <v>294</v>
      </c>
      <c r="C21" s="67" t="s">
        <v>295</v>
      </c>
      <c r="D21" s="67" t="s">
        <v>70</v>
      </c>
      <c r="E21" s="67" t="s">
        <v>102</v>
      </c>
      <c r="F21" s="67" t="s">
        <v>103</v>
      </c>
      <c r="G21" s="67" t="s">
        <v>271</v>
      </c>
      <c r="H21" s="67" t="s">
        <v>272</v>
      </c>
      <c r="I21" s="77">
        <v>666606.1</v>
      </c>
      <c r="J21" s="77"/>
      <c r="K21" s="77"/>
      <c r="L21" s="77"/>
      <c r="M21" s="77"/>
      <c r="N21" s="77">
        <v>666606.1</v>
      </c>
      <c r="O21" s="77"/>
      <c r="P21" s="77"/>
      <c r="Q21" s="77"/>
      <c r="R21" s="77"/>
      <c r="S21" s="77"/>
      <c r="T21" s="77"/>
      <c r="U21" s="77"/>
      <c r="V21" s="77"/>
      <c r="W21" s="77"/>
    </row>
    <row r="22" ht="21.75" customHeight="1" spans="1:23">
      <c r="A22" s="67" t="s">
        <v>277</v>
      </c>
      <c r="B22" s="67" t="s">
        <v>296</v>
      </c>
      <c r="C22" s="67" t="s">
        <v>297</v>
      </c>
      <c r="D22" s="67" t="s">
        <v>70</v>
      </c>
      <c r="E22" s="67" t="s">
        <v>102</v>
      </c>
      <c r="F22" s="67" t="s">
        <v>103</v>
      </c>
      <c r="G22" s="67" t="s">
        <v>271</v>
      </c>
      <c r="H22" s="67" t="s">
        <v>272</v>
      </c>
      <c r="I22" s="77">
        <v>27110</v>
      </c>
      <c r="J22" s="77"/>
      <c r="K22" s="77"/>
      <c r="L22" s="77"/>
      <c r="M22" s="77"/>
      <c r="N22" s="77">
        <v>27110</v>
      </c>
      <c r="O22" s="77"/>
      <c r="P22" s="77"/>
      <c r="Q22" s="77"/>
      <c r="R22" s="77"/>
      <c r="S22" s="77"/>
      <c r="T22" s="77"/>
      <c r="U22" s="77"/>
      <c r="V22" s="77"/>
      <c r="W22" s="77"/>
    </row>
    <row r="23" ht="21.75" customHeight="1" spans="1:23">
      <c r="A23" s="67" t="s">
        <v>277</v>
      </c>
      <c r="B23" s="67" t="s">
        <v>298</v>
      </c>
      <c r="C23" s="67" t="s">
        <v>299</v>
      </c>
      <c r="D23" s="67" t="s">
        <v>70</v>
      </c>
      <c r="E23" s="67" t="s">
        <v>102</v>
      </c>
      <c r="F23" s="67" t="s">
        <v>103</v>
      </c>
      <c r="G23" s="67" t="s">
        <v>271</v>
      </c>
      <c r="H23" s="67" t="s">
        <v>272</v>
      </c>
      <c r="I23" s="77">
        <v>173586</v>
      </c>
      <c r="J23" s="77">
        <v>173586</v>
      </c>
      <c r="K23" s="77">
        <v>173586</v>
      </c>
      <c r="L23" s="77"/>
      <c r="M23" s="77"/>
      <c r="N23" s="77"/>
      <c r="O23" s="77"/>
      <c r="P23" s="77"/>
      <c r="Q23" s="77"/>
      <c r="R23" s="77"/>
      <c r="S23" s="77"/>
      <c r="T23" s="77"/>
      <c r="U23" s="77"/>
      <c r="V23" s="77"/>
      <c r="W23" s="77"/>
    </row>
    <row r="24" ht="21.75" customHeight="1" spans="1:23">
      <c r="A24" s="67" t="s">
        <v>300</v>
      </c>
      <c r="B24" s="67" t="s">
        <v>301</v>
      </c>
      <c r="C24" s="67" t="s">
        <v>302</v>
      </c>
      <c r="D24" s="67" t="s">
        <v>70</v>
      </c>
      <c r="E24" s="67" t="s">
        <v>102</v>
      </c>
      <c r="F24" s="67" t="s">
        <v>103</v>
      </c>
      <c r="G24" s="67" t="s">
        <v>271</v>
      </c>
      <c r="H24" s="67" t="s">
        <v>272</v>
      </c>
      <c r="I24" s="77">
        <v>16578</v>
      </c>
      <c r="J24" s="77"/>
      <c r="K24" s="77"/>
      <c r="L24" s="77"/>
      <c r="M24" s="77"/>
      <c r="N24" s="77"/>
      <c r="O24" s="77"/>
      <c r="P24" s="77"/>
      <c r="Q24" s="77"/>
      <c r="R24" s="77">
        <v>16578</v>
      </c>
      <c r="S24" s="77">
        <v>16578</v>
      </c>
      <c r="T24" s="77"/>
      <c r="U24" s="77"/>
      <c r="V24" s="77"/>
      <c r="W24" s="77"/>
    </row>
    <row r="25" ht="18.75" customHeight="1" spans="1:23">
      <c r="A25" s="32" t="s">
        <v>173</v>
      </c>
      <c r="B25" s="33"/>
      <c r="C25" s="33"/>
      <c r="D25" s="33"/>
      <c r="E25" s="33"/>
      <c r="F25" s="33"/>
      <c r="G25" s="33"/>
      <c r="H25" s="34"/>
      <c r="I25" s="77">
        <v>2725342.27</v>
      </c>
      <c r="J25" s="77">
        <v>2015048.17</v>
      </c>
      <c r="K25" s="77">
        <v>2015048.17</v>
      </c>
      <c r="L25" s="77"/>
      <c r="M25" s="77"/>
      <c r="N25" s="77">
        <v>693716.1</v>
      </c>
      <c r="O25" s="77"/>
      <c r="P25" s="77"/>
      <c r="Q25" s="77"/>
      <c r="R25" s="77">
        <v>16578</v>
      </c>
      <c r="S25" s="77">
        <v>16578</v>
      </c>
      <c r="T25" s="77"/>
      <c r="U25" s="77"/>
      <c r="V25" s="77"/>
      <c r="W25" s="77"/>
    </row>
  </sheetData>
  <mergeCells count="28">
    <mergeCell ref="A2:W2"/>
    <mergeCell ref="A3:H3"/>
    <mergeCell ref="J4:M4"/>
    <mergeCell ref="N4:P4"/>
    <mergeCell ref="R4:W4"/>
    <mergeCell ref="A25:H25"/>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7" right="0.37" top="0.56" bottom="0.56" header="0.48" footer="0.48"/>
  <pageSetup paperSize="9" scale="56"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60"/>
  <sheetViews>
    <sheetView showZeros="0" workbookViewId="0">
      <selection activeCell="A1" sqref="A1"/>
    </sheetView>
  </sheetViews>
  <sheetFormatPr defaultColWidth="9.14166666666667" defaultRowHeight="12" customHeight="1"/>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ht="18" customHeight="1" spans="10:10">
      <c r="J1" s="2" t="s">
        <v>303</v>
      </c>
    </row>
    <row r="2" ht="39.75" customHeight="1" spans="1:10">
      <c r="A2" s="63" t="str">
        <f>"2026"&amp;"年部门项目支出绩效目标表"</f>
        <v>2026年部门项目支出绩效目标表</v>
      </c>
      <c r="B2" s="3"/>
      <c r="C2" s="3"/>
      <c r="D2" s="3"/>
      <c r="E2" s="3"/>
      <c r="F2" s="64"/>
      <c r="G2" s="3"/>
      <c r="H2" s="64"/>
      <c r="I2" s="64"/>
      <c r="J2" s="3"/>
    </row>
    <row r="3" ht="17.25" customHeight="1" spans="1:1">
      <c r="A3" s="4" t="str">
        <f>"单位名称："&amp;"禄劝彝族苗族自治县融媒体中心"</f>
        <v>单位名称：禄劝彝族苗族自治县融媒体中心</v>
      </c>
    </row>
    <row r="4" ht="44.25" customHeight="1" spans="1:10">
      <c r="A4" s="65" t="s">
        <v>185</v>
      </c>
      <c r="B4" s="65" t="s">
        <v>304</v>
      </c>
      <c r="C4" s="65" t="s">
        <v>305</v>
      </c>
      <c r="D4" s="65" t="s">
        <v>306</v>
      </c>
      <c r="E4" s="65" t="s">
        <v>307</v>
      </c>
      <c r="F4" s="66" t="s">
        <v>308</v>
      </c>
      <c r="G4" s="65" t="s">
        <v>309</v>
      </c>
      <c r="H4" s="66" t="s">
        <v>310</v>
      </c>
      <c r="I4" s="66" t="s">
        <v>311</v>
      </c>
      <c r="J4" s="65" t="s">
        <v>312</v>
      </c>
    </row>
    <row r="5" ht="18.75" customHeight="1" spans="1:10">
      <c r="A5" s="130">
        <v>1</v>
      </c>
      <c r="B5" s="130">
        <v>2</v>
      </c>
      <c r="C5" s="130">
        <v>3</v>
      </c>
      <c r="D5" s="130">
        <v>4</v>
      </c>
      <c r="E5" s="130">
        <v>5</v>
      </c>
      <c r="F5" s="35">
        <v>6</v>
      </c>
      <c r="G5" s="130">
        <v>7</v>
      </c>
      <c r="H5" s="35">
        <v>8</v>
      </c>
      <c r="I5" s="35">
        <v>9</v>
      </c>
      <c r="J5" s="130">
        <v>10</v>
      </c>
    </row>
    <row r="6" ht="42" customHeight="1" spans="1:10">
      <c r="A6" s="29" t="s">
        <v>70</v>
      </c>
      <c r="B6" s="67"/>
      <c r="C6" s="67"/>
      <c r="D6" s="67"/>
      <c r="E6" s="53"/>
      <c r="F6" s="68"/>
      <c r="G6" s="53"/>
      <c r="H6" s="68"/>
      <c r="I6" s="68"/>
      <c r="J6" s="53"/>
    </row>
    <row r="7" ht="42" customHeight="1" spans="1:10">
      <c r="A7" s="131" t="s">
        <v>70</v>
      </c>
      <c r="B7" s="20"/>
      <c r="C7" s="20"/>
      <c r="D7" s="20"/>
      <c r="E7" s="29"/>
      <c r="F7" s="20"/>
      <c r="G7" s="29"/>
      <c r="H7" s="20"/>
      <c r="I7" s="20"/>
      <c r="J7" s="29"/>
    </row>
    <row r="8" ht="42" customHeight="1" spans="1:10">
      <c r="A8" s="132" t="s">
        <v>274</v>
      </c>
      <c r="B8" s="20" t="s">
        <v>313</v>
      </c>
      <c r="C8" s="20" t="s">
        <v>314</v>
      </c>
      <c r="D8" s="20" t="s">
        <v>315</v>
      </c>
      <c r="E8" s="29" t="s">
        <v>316</v>
      </c>
      <c r="F8" s="20" t="s">
        <v>317</v>
      </c>
      <c r="G8" s="29" t="s">
        <v>318</v>
      </c>
      <c r="H8" s="20" t="s">
        <v>319</v>
      </c>
      <c r="I8" s="20" t="s">
        <v>320</v>
      </c>
      <c r="J8" s="29" t="s">
        <v>321</v>
      </c>
    </row>
    <row r="9" ht="42" customHeight="1" spans="1:10">
      <c r="A9" s="132" t="s">
        <v>274</v>
      </c>
      <c r="B9" s="20" t="s">
        <v>313</v>
      </c>
      <c r="C9" s="20" t="s">
        <v>322</v>
      </c>
      <c r="D9" s="20" t="s">
        <v>323</v>
      </c>
      <c r="E9" s="29" t="s">
        <v>324</v>
      </c>
      <c r="F9" s="20" t="s">
        <v>325</v>
      </c>
      <c r="G9" s="29" t="s">
        <v>326</v>
      </c>
      <c r="H9" s="20" t="s">
        <v>327</v>
      </c>
      <c r="I9" s="20" t="s">
        <v>320</v>
      </c>
      <c r="J9" s="29" t="s">
        <v>328</v>
      </c>
    </row>
    <row r="10" ht="42" customHeight="1" spans="1:10">
      <c r="A10" s="132" t="s">
        <v>274</v>
      </c>
      <c r="B10" s="20" t="s">
        <v>313</v>
      </c>
      <c r="C10" s="20" t="s">
        <v>329</v>
      </c>
      <c r="D10" s="20" t="s">
        <v>330</v>
      </c>
      <c r="E10" s="29" t="s">
        <v>331</v>
      </c>
      <c r="F10" s="20" t="s">
        <v>317</v>
      </c>
      <c r="G10" s="29" t="s">
        <v>332</v>
      </c>
      <c r="H10" s="20" t="s">
        <v>327</v>
      </c>
      <c r="I10" s="20" t="s">
        <v>320</v>
      </c>
      <c r="J10" s="29" t="s">
        <v>328</v>
      </c>
    </row>
    <row r="11" ht="42" customHeight="1" spans="1:10">
      <c r="A11" s="132" t="s">
        <v>285</v>
      </c>
      <c r="B11" s="20" t="s">
        <v>285</v>
      </c>
      <c r="C11" s="20" t="s">
        <v>314</v>
      </c>
      <c r="D11" s="20" t="s">
        <v>315</v>
      </c>
      <c r="E11" s="29" t="s">
        <v>285</v>
      </c>
      <c r="F11" s="20" t="s">
        <v>317</v>
      </c>
      <c r="G11" s="29" t="s">
        <v>326</v>
      </c>
      <c r="H11" s="20" t="s">
        <v>327</v>
      </c>
      <c r="I11" s="20" t="s">
        <v>320</v>
      </c>
      <c r="J11" s="29" t="s">
        <v>285</v>
      </c>
    </row>
    <row r="12" ht="42" customHeight="1" spans="1:10">
      <c r="A12" s="132" t="s">
        <v>285</v>
      </c>
      <c r="B12" s="20" t="s">
        <v>285</v>
      </c>
      <c r="C12" s="20" t="s">
        <v>322</v>
      </c>
      <c r="D12" s="20" t="s">
        <v>333</v>
      </c>
      <c r="E12" s="29" t="s">
        <v>334</v>
      </c>
      <c r="F12" s="20" t="s">
        <v>317</v>
      </c>
      <c r="G12" s="29" t="s">
        <v>326</v>
      </c>
      <c r="H12" s="20" t="s">
        <v>327</v>
      </c>
      <c r="I12" s="20" t="s">
        <v>320</v>
      </c>
      <c r="J12" s="29" t="s">
        <v>285</v>
      </c>
    </row>
    <row r="13" ht="42" customHeight="1" spans="1:10">
      <c r="A13" s="132" t="s">
        <v>285</v>
      </c>
      <c r="B13" s="20" t="s">
        <v>285</v>
      </c>
      <c r="C13" s="20" t="s">
        <v>329</v>
      </c>
      <c r="D13" s="20" t="s">
        <v>330</v>
      </c>
      <c r="E13" s="29" t="s">
        <v>335</v>
      </c>
      <c r="F13" s="20" t="s">
        <v>317</v>
      </c>
      <c r="G13" s="29" t="s">
        <v>336</v>
      </c>
      <c r="H13" s="20" t="s">
        <v>327</v>
      </c>
      <c r="I13" s="20" t="s">
        <v>320</v>
      </c>
      <c r="J13" s="29" t="s">
        <v>285</v>
      </c>
    </row>
    <row r="14" ht="42" customHeight="1" spans="1:10">
      <c r="A14" s="132" t="s">
        <v>283</v>
      </c>
      <c r="B14" s="20" t="s">
        <v>337</v>
      </c>
      <c r="C14" s="20" t="s">
        <v>314</v>
      </c>
      <c r="D14" s="20" t="s">
        <v>315</v>
      </c>
      <c r="E14" s="29" t="s">
        <v>338</v>
      </c>
      <c r="F14" s="20" t="s">
        <v>325</v>
      </c>
      <c r="G14" s="29" t="s">
        <v>83</v>
      </c>
      <c r="H14" s="20" t="s">
        <v>339</v>
      </c>
      <c r="I14" s="20" t="s">
        <v>320</v>
      </c>
      <c r="J14" s="29" t="s">
        <v>340</v>
      </c>
    </row>
    <row r="15" ht="42" customHeight="1" spans="1:10">
      <c r="A15" s="132" t="s">
        <v>283</v>
      </c>
      <c r="B15" s="20" t="s">
        <v>337</v>
      </c>
      <c r="C15" s="20" t="s">
        <v>314</v>
      </c>
      <c r="D15" s="20" t="s">
        <v>341</v>
      </c>
      <c r="E15" s="29" t="s">
        <v>342</v>
      </c>
      <c r="F15" s="20" t="s">
        <v>317</v>
      </c>
      <c r="G15" s="29" t="s">
        <v>343</v>
      </c>
      <c r="H15" s="20" t="s">
        <v>327</v>
      </c>
      <c r="I15" s="20" t="s">
        <v>320</v>
      </c>
      <c r="J15" s="29" t="s">
        <v>340</v>
      </c>
    </row>
    <row r="16" ht="42" customHeight="1" spans="1:10">
      <c r="A16" s="132" t="s">
        <v>283</v>
      </c>
      <c r="B16" s="20" t="s">
        <v>337</v>
      </c>
      <c r="C16" s="20" t="s">
        <v>322</v>
      </c>
      <c r="D16" s="20" t="s">
        <v>333</v>
      </c>
      <c r="E16" s="29" t="s">
        <v>344</v>
      </c>
      <c r="F16" s="20" t="s">
        <v>317</v>
      </c>
      <c r="G16" s="29" t="s">
        <v>345</v>
      </c>
      <c r="H16" s="20" t="s">
        <v>339</v>
      </c>
      <c r="I16" s="20" t="s">
        <v>320</v>
      </c>
      <c r="J16" s="29" t="s">
        <v>340</v>
      </c>
    </row>
    <row r="17" ht="42" customHeight="1" spans="1:10">
      <c r="A17" s="132" t="s">
        <v>283</v>
      </c>
      <c r="B17" s="20" t="s">
        <v>337</v>
      </c>
      <c r="C17" s="20" t="s">
        <v>329</v>
      </c>
      <c r="D17" s="20" t="s">
        <v>330</v>
      </c>
      <c r="E17" s="29" t="s">
        <v>346</v>
      </c>
      <c r="F17" s="20" t="s">
        <v>317</v>
      </c>
      <c r="G17" s="29" t="s">
        <v>343</v>
      </c>
      <c r="H17" s="20" t="s">
        <v>327</v>
      </c>
      <c r="I17" s="20" t="s">
        <v>320</v>
      </c>
      <c r="J17" s="29" t="s">
        <v>340</v>
      </c>
    </row>
    <row r="18" ht="42" customHeight="1" spans="1:10">
      <c r="A18" s="132" t="s">
        <v>281</v>
      </c>
      <c r="B18" s="20" t="s">
        <v>347</v>
      </c>
      <c r="C18" s="20" t="s">
        <v>314</v>
      </c>
      <c r="D18" s="20" t="s">
        <v>315</v>
      </c>
      <c r="E18" s="29" t="s">
        <v>348</v>
      </c>
      <c r="F18" s="20" t="s">
        <v>317</v>
      </c>
      <c r="G18" s="29" t="s">
        <v>349</v>
      </c>
      <c r="H18" s="20" t="s">
        <v>350</v>
      </c>
      <c r="I18" s="20" t="s">
        <v>320</v>
      </c>
      <c r="J18" s="29" t="s">
        <v>351</v>
      </c>
    </row>
    <row r="19" ht="42" customHeight="1" spans="1:10">
      <c r="A19" s="132" t="s">
        <v>281</v>
      </c>
      <c r="B19" s="20" t="s">
        <v>347</v>
      </c>
      <c r="C19" s="20" t="s">
        <v>314</v>
      </c>
      <c r="D19" s="20" t="s">
        <v>352</v>
      </c>
      <c r="E19" s="29" t="s">
        <v>353</v>
      </c>
      <c r="F19" s="20" t="s">
        <v>317</v>
      </c>
      <c r="G19" s="29" t="s">
        <v>343</v>
      </c>
      <c r="H19" s="20" t="s">
        <v>327</v>
      </c>
      <c r="I19" s="20" t="s">
        <v>320</v>
      </c>
      <c r="J19" s="29" t="s">
        <v>351</v>
      </c>
    </row>
    <row r="20" ht="42" customHeight="1" spans="1:10">
      <c r="A20" s="132" t="s">
        <v>281</v>
      </c>
      <c r="B20" s="20" t="s">
        <v>347</v>
      </c>
      <c r="C20" s="20" t="s">
        <v>322</v>
      </c>
      <c r="D20" s="20" t="s">
        <v>323</v>
      </c>
      <c r="E20" s="29" t="s">
        <v>354</v>
      </c>
      <c r="F20" s="20" t="s">
        <v>317</v>
      </c>
      <c r="G20" s="29" t="s">
        <v>332</v>
      </c>
      <c r="H20" s="20" t="s">
        <v>327</v>
      </c>
      <c r="I20" s="20" t="s">
        <v>320</v>
      </c>
      <c r="J20" s="29" t="s">
        <v>351</v>
      </c>
    </row>
    <row r="21" ht="42" customHeight="1" spans="1:10">
      <c r="A21" s="132" t="s">
        <v>281</v>
      </c>
      <c r="B21" s="20" t="s">
        <v>347</v>
      </c>
      <c r="C21" s="20" t="s">
        <v>322</v>
      </c>
      <c r="D21" s="20" t="s">
        <v>333</v>
      </c>
      <c r="E21" s="29" t="s">
        <v>355</v>
      </c>
      <c r="F21" s="20" t="s">
        <v>317</v>
      </c>
      <c r="G21" s="29" t="s">
        <v>356</v>
      </c>
      <c r="H21" s="20" t="s">
        <v>339</v>
      </c>
      <c r="I21" s="20" t="s">
        <v>320</v>
      </c>
      <c r="J21" s="29" t="s">
        <v>351</v>
      </c>
    </row>
    <row r="22" ht="42" customHeight="1" spans="1:10">
      <c r="A22" s="132" t="s">
        <v>281</v>
      </c>
      <c r="B22" s="20" t="s">
        <v>347</v>
      </c>
      <c r="C22" s="20" t="s">
        <v>329</v>
      </c>
      <c r="D22" s="20" t="s">
        <v>330</v>
      </c>
      <c r="E22" s="29" t="s">
        <v>346</v>
      </c>
      <c r="F22" s="20" t="s">
        <v>317</v>
      </c>
      <c r="G22" s="29" t="s">
        <v>343</v>
      </c>
      <c r="H22" s="20" t="s">
        <v>327</v>
      </c>
      <c r="I22" s="20" t="s">
        <v>320</v>
      </c>
      <c r="J22" s="29" t="s">
        <v>351</v>
      </c>
    </row>
    <row r="23" ht="42" customHeight="1" spans="1:10">
      <c r="A23" s="132" t="s">
        <v>299</v>
      </c>
      <c r="B23" s="20" t="s">
        <v>299</v>
      </c>
      <c r="C23" s="20" t="s">
        <v>314</v>
      </c>
      <c r="D23" s="20" t="s">
        <v>315</v>
      </c>
      <c r="E23" s="29" t="s">
        <v>357</v>
      </c>
      <c r="F23" s="20" t="s">
        <v>325</v>
      </c>
      <c r="G23" s="29" t="s">
        <v>326</v>
      </c>
      <c r="H23" s="20" t="s">
        <v>327</v>
      </c>
      <c r="I23" s="20" t="s">
        <v>320</v>
      </c>
      <c r="J23" s="29" t="s">
        <v>299</v>
      </c>
    </row>
    <row r="24" ht="42" customHeight="1" spans="1:10">
      <c r="A24" s="132" t="s">
        <v>299</v>
      </c>
      <c r="B24" s="20" t="s">
        <v>299</v>
      </c>
      <c r="C24" s="20" t="s">
        <v>322</v>
      </c>
      <c r="D24" s="20" t="s">
        <v>333</v>
      </c>
      <c r="E24" s="29" t="s">
        <v>358</v>
      </c>
      <c r="F24" s="20" t="s">
        <v>317</v>
      </c>
      <c r="G24" s="29" t="s">
        <v>326</v>
      </c>
      <c r="H24" s="20" t="s">
        <v>327</v>
      </c>
      <c r="I24" s="20" t="s">
        <v>320</v>
      </c>
      <c r="J24" s="29" t="s">
        <v>358</v>
      </c>
    </row>
    <row r="25" ht="42" customHeight="1" spans="1:10">
      <c r="A25" s="132" t="s">
        <v>299</v>
      </c>
      <c r="B25" s="20" t="s">
        <v>299</v>
      </c>
      <c r="C25" s="20" t="s">
        <v>329</v>
      </c>
      <c r="D25" s="20" t="s">
        <v>330</v>
      </c>
      <c r="E25" s="29" t="s">
        <v>359</v>
      </c>
      <c r="F25" s="20" t="s">
        <v>317</v>
      </c>
      <c r="G25" s="29" t="s">
        <v>336</v>
      </c>
      <c r="H25" s="20" t="s">
        <v>327</v>
      </c>
      <c r="I25" s="20" t="s">
        <v>320</v>
      </c>
      <c r="J25" s="29" t="s">
        <v>359</v>
      </c>
    </row>
    <row r="26" ht="42" customHeight="1" spans="1:10">
      <c r="A26" s="132" t="s">
        <v>299</v>
      </c>
      <c r="B26" s="20" t="s">
        <v>299</v>
      </c>
      <c r="C26" s="20" t="s">
        <v>360</v>
      </c>
      <c r="D26" s="20" t="s">
        <v>361</v>
      </c>
      <c r="E26" s="29" t="s">
        <v>362</v>
      </c>
      <c r="F26" s="20" t="s">
        <v>317</v>
      </c>
      <c r="G26" s="29" t="s">
        <v>336</v>
      </c>
      <c r="H26" s="20" t="s">
        <v>327</v>
      </c>
      <c r="I26" s="20" t="s">
        <v>320</v>
      </c>
      <c r="J26" s="29" t="s">
        <v>362</v>
      </c>
    </row>
    <row r="27" ht="42" customHeight="1" spans="1:10">
      <c r="A27" s="132" t="s">
        <v>279</v>
      </c>
      <c r="B27" s="20" t="s">
        <v>363</v>
      </c>
      <c r="C27" s="20" t="s">
        <v>314</v>
      </c>
      <c r="D27" s="20" t="s">
        <v>315</v>
      </c>
      <c r="E27" s="29" t="s">
        <v>364</v>
      </c>
      <c r="F27" s="20" t="s">
        <v>317</v>
      </c>
      <c r="G27" s="29" t="s">
        <v>318</v>
      </c>
      <c r="H27" s="20" t="s">
        <v>365</v>
      </c>
      <c r="I27" s="20" t="s">
        <v>320</v>
      </c>
      <c r="J27" s="29" t="s">
        <v>328</v>
      </c>
    </row>
    <row r="28" ht="42" customHeight="1" spans="1:10">
      <c r="A28" s="132" t="s">
        <v>279</v>
      </c>
      <c r="B28" s="20" t="s">
        <v>363</v>
      </c>
      <c r="C28" s="20" t="s">
        <v>322</v>
      </c>
      <c r="D28" s="20" t="s">
        <v>323</v>
      </c>
      <c r="E28" s="29" t="s">
        <v>366</v>
      </c>
      <c r="F28" s="20" t="s">
        <v>317</v>
      </c>
      <c r="G28" s="29" t="s">
        <v>343</v>
      </c>
      <c r="H28" s="20" t="s">
        <v>327</v>
      </c>
      <c r="I28" s="20" t="s">
        <v>320</v>
      </c>
      <c r="J28" s="29" t="s">
        <v>328</v>
      </c>
    </row>
    <row r="29" ht="42" customHeight="1" spans="1:10">
      <c r="A29" s="132" t="s">
        <v>279</v>
      </c>
      <c r="B29" s="20" t="s">
        <v>363</v>
      </c>
      <c r="C29" s="20" t="s">
        <v>322</v>
      </c>
      <c r="D29" s="20" t="s">
        <v>333</v>
      </c>
      <c r="E29" s="29" t="s">
        <v>367</v>
      </c>
      <c r="F29" s="20" t="s">
        <v>325</v>
      </c>
      <c r="G29" s="29" t="s">
        <v>345</v>
      </c>
      <c r="H29" s="20" t="s">
        <v>339</v>
      </c>
      <c r="I29" s="20" t="s">
        <v>368</v>
      </c>
      <c r="J29" s="29" t="s">
        <v>328</v>
      </c>
    </row>
    <row r="30" ht="42" customHeight="1" spans="1:10">
      <c r="A30" s="132" t="s">
        <v>279</v>
      </c>
      <c r="B30" s="20" t="s">
        <v>363</v>
      </c>
      <c r="C30" s="20" t="s">
        <v>329</v>
      </c>
      <c r="D30" s="20" t="s">
        <v>330</v>
      </c>
      <c r="E30" s="29" t="s">
        <v>369</v>
      </c>
      <c r="F30" s="20" t="s">
        <v>317</v>
      </c>
      <c r="G30" s="29" t="s">
        <v>343</v>
      </c>
      <c r="H30" s="20" t="s">
        <v>327</v>
      </c>
      <c r="I30" s="20" t="s">
        <v>320</v>
      </c>
      <c r="J30" s="29" t="s">
        <v>328</v>
      </c>
    </row>
    <row r="31" ht="42" customHeight="1" spans="1:10">
      <c r="A31" s="132" t="s">
        <v>276</v>
      </c>
      <c r="B31" s="20" t="s">
        <v>370</v>
      </c>
      <c r="C31" s="20" t="s">
        <v>314</v>
      </c>
      <c r="D31" s="20" t="s">
        <v>315</v>
      </c>
      <c r="E31" s="29" t="s">
        <v>371</v>
      </c>
      <c r="F31" s="20" t="s">
        <v>317</v>
      </c>
      <c r="G31" s="29" t="s">
        <v>372</v>
      </c>
      <c r="H31" s="20" t="s">
        <v>373</v>
      </c>
      <c r="I31" s="20" t="s">
        <v>320</v>
      </c>
      <c r="J31" s="29" t="s">
        <v>374</v>
      </c>
    </row>
    <row r="32" ht="42" customHeight="1" spans="1:10">
      <c r="A32" s="132" t="s">
        <v>276</v>
      </c>
      <c r="B32" s="20" t="s">
        <v>370</v>
      </c>
      <c r="C32" s="20" t="s">
        <v>322</v>
      </c>
      <c r="D32" s="20" t="s">
        <v>323</v>
      </c>
      <c r="E32" s="29" t="s">
        <v>371</v>
      </c>
      <c r="F32" s="20" t="s">
        <v>317</v>
      </c>
      <c r="G32" s="29" t="s">
        <v>326</v>
      </c>
      <c r="H32" s="20" t="s">
        <v>327</v>
      </c>
      <c r="I32" s="20" t="s">
        <v>320</v>
      </c>
      <c r="J32" s="29" t="s">
        <v>374</v>
      </c>
    </row>
    <row r="33" ht="42" customHeight="1" spans="1:10">
      <c r="A33" s="132" t="s">
        <v>276</v>
      </c>
      <c r="B33" s="20" t="s">
        <v>370</v>
      </c>
      <c r="C33" s="20" t="s">
        <v>322</v>
      </c>
      <c r="D33" s="20" t="s">
        <v>333</v>
      </c>
      <c r="E33" s="29" t="s">
        <v>375</v>
      </c>
      <c r="F33" s="20" t="s">
        <v>325</v>
      </c>
      <c r="G33" s="29" t="s">
        <v>345</v>
      </c>
      <c r="H33" s="20" t="s">
        <v>339</v>
      </c>
      <c r="I33" s="20" t="s">
        <v>368</v>
      </c>
      <c r="J33" s="29" t="s">
        <v>374</v>
      </c>
    </row>
    <row r="34" ht="42" customHeight="1" spans="1:10">
      <c r="A34" s="132" t="s">
        <v>276</v>
      </c>
      <c r="B34" s="20" t="s">
        <v>370</v>
      </c>
      <c r="C34" s="20" t="s">
        <v>329</v>
      </c>
      <c r="D34" s="20" t="s">
        <v>330</v>
      </c>
      <c r="E34" s="29" t="s">
        <v>376</v>
      </c>
      <c r="F34" s="20" t="s">
        <v>317</v>
      </c>
      <c r="G34" s="29" t="s">
        <v>326</v>
      </c>
      <c r="H34" s="20" t="s">
        <v>327</v>
      </c>
      <c r="I34" s="20" t="s">
        <v>320</v>
      </c>
      <c r="J34" s="29" t="s">
        <v>374</v>
      </c>
    </row>
    <row r="35" ht="42" customHeight="1" spans="1:10">
      <c r="A35" s="132" t="s">
        <v>302</v>
      </c>
      <c r="B35" s="20" t="s">
        <v>377</v>
      </c>
      <c r="C35" s="20" t="s">
        <v>314</v>
      </c>
      <c r="D35" s="20" t="s">
        <v>315</v>
      </c>
      <c r="E35" s="29" t="s">
        <v>378</v>
      </c>
      <c r="F35" s="20" t="s">
        <v>317</v>
      </c>
      <c r="G35" s="29" t="s">
        <v>326</v>
      </c>
      <c r="H35" s="20" t="s">
        <v>327</v>
      </c>
      <c r="I35" s="20" t="s">
        <v>320</v>
      </c>
      <c r="J35" s="29" t="s">
        <v>377</v>
      </c>
    </row>
    <row r="36" ht="42" customHeight="1" spans="1:10">
      <c r="A36" s="132" t="s">
        <v>302</v>
      </c>
      <c r="B36" s="20" t="s">
        <v>377</v>
      </c>
      <c r="C36" s="20" t="s">
        <v>322</v>
      </c>
      <c r="D36" s="20" t="s">
        <v>333</v>
      </c>
      <c r="E36" s="29" t="s">
        <v>358</v>
      </c>
      <c r="F36" s="20" t="s">
        <v>317</v>
      </c>
      <c r="G36" s="29" t="s">
        <v>326</v>
      </c>
      <c r="H36" s="20" t="s">
        <v>327</v>
      </c>
      <c r="I36" s="20" t="s">
        <v>320</v>
      </c>
      <c r="J36" s="29" t="s">
        <v>358</v>
      </c>
    </row>
    <row r="37" ht="42" customHeight="1" spans="1:10">
      <c r="A37" s="132" t="s">
        <v>302</v>
      </c>
      <c r="B37" s="20" t="s">
        <v>377</v>
      </c>
      <c r="C37" s="20" t="s">
        <v>329</v>
      </c>
      <c r="D37" s="20" t="s">
        <v>330</v>
      </c>
      <c r="E37" s="29" t="s">
        <v>359</v>
      </c>
      <c r="F37" s="20" t="s">
        <v>317</v>
      </c>
      <c r="G37" s="29" t="s">
        <v>336</v>
      </c>
      <c r="H37" s="20" t="s">
        <v>327</v>
      </c>
      <c r="I37" s="20" t="s">
        <v>320</v>
      </c>
      <c r="J37" s="29" t="s">
        <v>359</v>
      </c>
    </row>
    <row r="38" ht="42" customHeight="1" spans="1:10">
      <c r="A38" s="132" t="s">
        <v>302</v>
      </c>
      <c r="B38" s="20" t="s">
        <v>377</v>
      </c>
      <c r="C38" s="20" t="s">
        <v>360</v>
      </c>
      <c r="D38" s="20" t="s">
        <v>379</v>
      </c>
      <c r="E38" s="29" t="s">
        <v>380</v>
      </c>
      <c r="F38" s="20" t="s">
        <v>317</v>
      </c>
      <c r="G38" s="29" t="s">
        <v>381</v>
      </c>
      <c r="H38" s="20" t="s">
        <v>339</v>
      </c>
      <c r="I38" s="20" t="s">
        <v>320</v>
      </c>
      <c r="J38" s="29" t="s">
        <v>382</v>
      </c>
    </row>
    <row r="39" ht="42" customHeight="1" spans="1:10">
      <c r="A39" s="132" t="s">
        <v>270</v>
      </c>
      <c r="B39" s="20" t="s">
        <v>270</v>
      </c>
      <c r="C39" s="20" t="s">
        <v>314</v>
      </c>
      <c r="D39" s="20" t="s">
        <v>315</v>
      </c>
      <c r="E39" s="29" t="s">
        <v>383</v>
      </c>
      <c r="F39" s="20" t="s">
        <v>317</v>
      </c>
      <c r="G39" s="29" t="s">
        <v>384</v>
      </c>
      <c r="H39" s="20" t="s">
        <v>319</v>
      </c>
      <c r="I39" s="20" t="s">
        <v>320</v>
      </c>
      <c r="J39" s="29" t="s">
        <v>328</v>
      </c>
    </row>
    <row r="40" ht="42" customHeight="1" spans="1:10">
      <c r="A40" s="132" t="s">
        <v>270</v>
      </c>
      <c r="B40" s="20" t="s">
        <v>270</v>
      </c>
      <c r="C40" s="20" t="s">
        <v>322</v>
      </c>
      <c r="D40" s="20" t="s">
        <v>323</v>
      </c>
      <c r="E40" s="29" t="s">
        <v>385</v>
      </c>
      <c r="F40" s="20" t="s">
        <v>325</v>
      </c>
      <c r="G40" s="29" t="s">
        <v>384</v>
      </c>
      <c r="H40" s="20" t="s">
        <v>386</v>
      </c>
      <c r="I40" s="20" t="s">
        <v>320</v>
      </c>
      <c r="J40" s="29" t="s">
        <v>328</v>
      </c>
    </row>
    <row r="41" ht="42" customHeight="1" spans="1:10">
      <c r="A41" s="132" t="s">
        <v>270</v>
      </c>
      <c r="B41" s="20" t="s">
        <v>270</v>
      </c>
      <c r="C41" s="20" t="s">
        <v>329</v>
      </c>
      <c r="D41" s="20" t="s">
        <v>330</v>
      </c>
      <c r="E41" s="29" t="s">
        <v>387</v>
      </c>
      <c r="F41" s="20" t="s">
        <v>325</v>
      </c>
      <c r="G41" s="29" t="s">
        <v>326</v>
      </c>
      <c r="H41" s="20" t="s">
        <v>327</v>
      </c>
      <c r="I41" s="20" t="s">
        <v>320</v>
      </c>
      <c r="J41" s="29" t="s">
        <v>328</v>
      </c>
    </row>
    <row r="42" ht="42" customHeight="1" spans="1:10">
      <c r="A42" s="132" t="s">
        <v>287</v>
      </c>
      <c r="B42" s="20" t="s">
        <v>287</v>
      </c>
      <c r="C42" s="20" t="s">
        <v>314</v>
      </c>
      <c r="D42" s="20" t="s">
        <v>315</v>
      </c>
      <c r="E42" s="29" t="s">
        <v>287</v>
      </c>
      <c r="F42" s="20" t="s">
        <v>317</v>
      </c>
      <c r="G42" s="29" t="s">
        <v>326</v>
      </c>
      <c r="H42" s="20" t="s">
        <v>327</v>
      </c>
      <c r="I42" s="20" t="s">
        <v>320</v>
      </c>
      <c r="J42" s="29" t="s">
        <v>287</v>
      </c>
    </row>
    <row r="43" ht="42" customHeight="1" spans="1:10">
      <c r="A43" s="132" t="s">
        <v>287</v>
      </c>
      <c r="B43" s="20" t="s">
        <v>287</v>
      </c>
      <c r="C43" s="20" t="s">
        <v>322</v>
      </c>
      <c r="D43" s="20" t="s">
        <v>333</v>
      </c>
      <c r="E43" s="29" t="s">
        <v>287</v>
      </c>
      <c r="F43" s="20" t="s">
        <v>317</v>
      </c>
      <c r="G43" s="29" t="s">
        <v>326</v>
      </c>
      <c r="H43" s="20" t="s">
        <v>327</v>
      </c>
      <c r="I43" s="20" t="s">
        <v>320</v>
      </c>
      <c r="J43" s="29" t="s">
        <v>287</v>
      </c>
    </row>
    <row r="44" ht="42" customHeight="1" spans="1:10">
      <c r="A44" s="132" t="s">
        <v>287</v>
      </c>
      <c r="B44" s="20" t="s">
        <v>287</v>
      </c>
      <c r="C44" s="20" t="s">
        <v>329</v>
      </c>
      <c r="D44" s="20" t="s">
        <v>330</v>
      </c>
      <c r="E44" s="29" t="s">
        <v>359</v>
      </c>
      <c r="F44" s="20" t="s">
        <v>317</v>
      </c>
      <c r="G44" s="29" t="s">
        <v>336</v>
      </c>
      <c r="H44" s="20" t="s">
        <v>327</v>
      </c>
      <c r="I44" s="20" t="s">
        <v>320</v>
      </c>
      <c r="J44" s="29" t="s">
        <v>287</v>
      </c>
    </row>
    <row r="45" ht="42" customHeight="1" spans="1:10">
      <c r="A45" s="132" t="s">
        <v>291</v>
      </c>
      <c r="B45" s="20" t="s">
        <v>291</v>
      </c>
      <c r="C45" s="20" t="s">
        <v>314</v>
      </c>
      <c r="D45" s="20" t="s">
        <v>315</v>
      </c>
      <c r="E45" s="29" t="s">
        <v>388</v>
      </c>
      <c r="F45" s="20" t="s">
        <v>317</v>
      </c>
      <c r="G45" s="29" t="s">
        <v>326</v>
      </c>
      <c r="H45" s="20" t="s">
        <v>327</v>
      </c>
      <c r="I45" s="20" t="s">
        <v>320</v>
      </c>
      <c r="J45" s="29" t="s">
        <v>388</v>
      </c>
    </row>
    <row r="46" ht="42" customHeight="1" spans="1:10">
      <c r="A46" s="132" t="s">
        <v>291</v>
      </c>
      <c r="B46" s="20" t="s">
        <v>291</v>
      </c>
      <c r="C46" s="20" t="s">
        <v>314</v>
      </c>
      <c r="D46" s="20" t="s">
        <v>341</v>
      </c>
      <c r="E46" s="29" t="s">
        <v>389</v>
      </c>
      <c r="F46" s="20" t="s">
        <v>317</v>
      </c>
      <c r="G46" s="29" t="s">
        <v>326</v>
      </c>
      <c r="H46" s="20" t="s">
        <v>327</v>
      </c>
      <c r="I46" s="20" t="s">
        <v>320</v>
      </c>
      <c r="J46" s="29" t="s">
        <v>390</v>
      </c>
    </row>
    <row r="47" ht="42" customHeight="1" spans="1:10">
      <c r="A47" s="132" t="s">
        <v>291</v>
      </c>
      <c r="B47" s="20" t="s">
        <v>291</v>
      </c>
      <c r="C47" s="20" t="s">
        <v>322</v>
      </c>
      <c r="D47" s="20" t="s">
        <v>333</v>
      </c>
      <c r="E47" s="29" t="s">
        <v>391</v>
      </c>
      <c r="F47" s="20" t="s">
        <v>317</v>
      </c>
      <c r="G47" s="29" t="s">
        <v>343</v>
      </c>
      <c r="H47" s="20" t="s">
        <v>327</v>
      </c>
      <c r="I47" s="20" t="s">
        <v>320</v>
      </c>
      <c r="J47" s="29" t="s">
        <v>345</v>
      </c>
    </row>
    <row r="48" ht="42" customHeight="1" spans="1:10">
      <c r="A48" s="132" t="s">
        <v>291</v>
      </c>
      <c r="B48" s="20" t="s">
        <v>291</v>
      </c>
      <c r="C48" s="20" t="s">
        <v>329</v>
      </c>
      <c r="D48" s="20" t="s">
        <v>330</v>
      </c>
      <c r="E48" s="29" t="s">
        <v>359</v>
      </c>
      <c r="F48" s="20" t="s">
        <v>317</v>
      </c>
      <c r="G48" s="29" t="s">
        <v>336</v>
      </c>
      <c r="H48" s="20" t="s">
        <v>327</v>
      </c>
      <c r="I48" s="20" t="s">
        <v>320</v>
      </c>
      <c r="J48" s="29" t="s">
        <v>392</v>
      </c>
    </row>
    <row r="49" ht="42" customHeight="1" spans="1:10">
      <c r="A49" s="132" t="s">
        <v>263</v>
      </c>
      <c r="B49" s="20" t="s">
        <v>263</v>
      </c>
      <c r="C49" s="20" t="s">
        <v>314</v>
      </c>
      <c r="D49" s="20" t="s">
        <v>315</v>
      </c>
      <c r="E49" s="29" t="s">
        <v>393</v>
      </c>
      <c r="F49" s="20" t="s">
        <v>325</v>
      </c>
      <c r="G49" s="29" t="s">
        <v>326</v>
      </c>
      <c r="H49" s="20" t="s">
        <v>327</v>
      </c>
      <c r="I49" s="20" t="s">
        <v>320</v>
      </c>
      <c r="J49" s="29" t="s">
        <v>393</v>
      </c>
    </row>
    <row r="50" ht="42" customHeight="1" spans="1:10">
      <c r="A50" s="132" t="s">
        <v>263</v>
      </c>
      <c r="B50" s="20" t="s">
        <v>263</v>
      </c>
      <c r="C50" s="20" t="s">
        <v>322</v>
      </c>
      <c r="D50" s="20" t="s">
        <v>394</v>
      </c>
      <c r="E50" s="29" t="s">
        <v>358</v>
      </c>
      <c r="F50" s="20" t="s">
        <v>317</v>
      </c>
      <c r="G50" s="29" t="s">
        <v>326</v>
      </c>
      <c r="H50" s="20" t="s">
        <v>327</v>
      </c>
      <c r="I50" s="20" t="s">
        <v>320</v>
      </c>
      <c r="J50" s="29" t="s">
        <v>358</v>
      </c>
    </row>
    <row r="51" ht="42" customHeight="1" spans="1:10">
      <c r="A51" s="132" t="s">
        <v>263</v>
      </c>
      <c r="B51" s="20" t="s">
        <v>263</v>
      </c>
      <c r="C51" s="20" t="s">
        <v>329</v>
      </c>
      <c r="D51" s="20" t="s">
        <v>330</v>
      </c>
      <c r="E51" s="29" t="s">
        <v>359</v>
      </c>
      <c r="F51" s="20" t="s">
        <v>317</v>
      </c>
      <c r="G51" s="29" t="s">
        <v>336</v>
      </c>
      <c r="H51" s="20" t="s">
        <v>327</v>
      </c>
      <c r="I51" s="20" t="s">
        <v>320</v>
      </c>
      <c r="J51" s="29" t="s">
        <v>359</v>
      </c>
    </row>
    <row r="52" ht="42" customHeight="1" spans="1:10">
      <c r="A52" s="132" t="s">
        <v>263</v>
      </c>
      <c r="B52" s="20" t="s">
        <v>263</v>
      </c>
      <c r="C52" s="20" t="s">
        <v>360</v>
      </c>
      <c r="D52" s="20" t="s">
        <v>395</v>
      </c>
      <c r="E52" s="29" t="s">
        <v>396</v>
      </c>
      <c r="F52" s="20" t="s">
        <v>325</v>
      </c>
      <c r="G52" s="29" t="s">
        <v>326</v>
      </c>
      <c r="H52" s="20" t="s">
        <v>327</v>
      </c>
      <c r="I52" s="20" t="s">
        <v>320</v>
      </c>
      <c r="J52" s="29" t="s">
        <v>396</v>
      </c>
    </row>
    <row r="53" ht="42" customHeight="1" spans="1:10">
      <c r="A53" s="132" t="s">
        <v>267</v>
      </c>
      <c r="B53" s="20" t="s">
        <v>267</v>
      </c>
      <c r="C53" s="20" t="s">
        <v>314</v>
      </c>
      <c r="D53" s="20" t="s">
        <v>315</v>
      </c>
      <c r="E53" s="29" t="s">
        <v>397</v>
      </c>
      <c r="F53" s="20" t="s">
        <v>325</v>
      </c>
      <c r="G53" s="29" t="s">
        <v>326</v>
      </c>
      <c r="H53" s="20" t="s">
        <v>327</v>
      </c>
      <c r="I53" s="20" t="s">
        <v>320</v>
      </c>
      <c r="J53" s="29" t="s">
        <v>397</v>
      </c>
    </row>
    <row r="54" ht="42" customHeight="1" spans="1:10">
      <c r="A54" s="132" t="s">
        <v>267</v>
      </c>
      <c r="B54" s="20" t="s">
        <v>267</v>
      </c>
      <c r="C54" s="20" t="s">
        <v>322</v>
      </c>
      <c r="D54" s="20" t="s">
        <v>394</v>
      </c>
      <c r="E54" s="29" t="s">
        <v>358</v>
      </c>
      <c r="F54" s="20" t="s">
        <v>317</v>
      </c>
      <c r="G54" s="29" t="s">
        <v>326</v>
      </c>
      <c r="H54" s="20" t="s">
        <v>327</v>
      </c>
      <c r="I54" s="20" t="s">
        <v>320</v>
      </c>
      <c r="J54" s="29" t="s">
        <v>358</v>
      </c>
    </row>
    <row r="55" ht="42" customHeight="1" spans="1:10">
      <c r="A55" s="132" t="s">
        <v>267</v>
      </c>
      <c r="B55" s="20" t="s">
        <v>267</v>
      </c>
      <c r="C55" s="20" t="s">
        <v>329</v>
      </c>
      <c r="D55" s="20" t="s">
        <v>330</v>
      </c>
      <c r="E55" s="29" t="s">
        <v>359</v>
      </c>
      <c r="F55" s="20" t="s">
        <v>317</v>
      </c>
      <c r="G55" s="29" t="s">
        <v>336</v>
      </c>
      <c r="H55" s="20" t="s">
        <v>327</v>
      </c>
      <c r="I55" s="20" t="s">
        <v>320</v>
      </c>
      <c r="J55" s="29" t="s">
        <v>359</v>
      </c>
    </row>
    <row r="56" ht="42" customHeight="1" spans="1:10">
      <c r="A56" s="132" t="s">
        <v>267</v>
      </c>
      <c r="B56" s="20" t="s">
        <v>267</v>
      </c>
      <c r="C56" s="20" t="s">
        <v>360</v>
      </c>
      <c r="D56" s="20" t="s">
        <v>395</v>
      </c>
      <c r="E56" s="29" t="s">
        <v>362</v>
      </c>
      <c r="F56" s="20" t="s">
        <v>325</v>
      </c>
      <c r="G56" s="29" t="s">
        <v>326</v>
      </c>
      <c r="H56" s="20" t="s">
        <v>327</v>
      </c>
      <c r="I56" s="20" t="s">
        <v>320</v>
      </c>
      <c r="J56" s="29" t="s">
        <v>362</v>
      </c>
    </row>
    <row r="57" ht="42" customHeight="1" spans="1:10">
      <c r="A57" s="132" t="s">
        <v>293</v>
      </c>
      <c r="B57" s="20" t="s">
        <v>293</v>
      </c>
      <c r="C57" s="20" t="s">
        <v>314</v>
      </c>
      <c r="D57" s="20" t="s">
        <v>315</v>
      </c>
      <c r="E57" s="29" t="s">
        <v>398</v>
      </c>
      <c r="F57" s="20" t="s">
        <v>317</v>
      </c>
      <c r="G57" s="29" t="s">
        <v>326</v>
      </c>
      <c r="H57" s="20" t="s">
        <v>327</v>
      </c>
      <c r="I57" s="20" t="s">
        <v>320</v>
      </c>
      <c r="J57" s="29" t="s">
        <v>399</v>
      </c>
    </row>
    <row r="58" ht="42" customHeight="1" spans="1:10">
      <c r="A58" s="132" t="s">
        <v>293</v>
      </c>
      <c r="B58" s="20" t="s">
        <v>293</v>
      </c>
      <c r="C58" s="20" t="s">
        <v>314</v>
      </c>
      <c r="D58" s="20" t="s">
        <v>341</v>
      </c>
      <c r="E58" s="29" t="s">
        <v>400</v>
      </c>
      <c r="F58" s="20" t="s">
        <v>317</v>
      </c>
      <c r="G58" s="29" t="s">
        <v>326</v>
      </c>
      <c r="H58" s="20" t="s">
        <v>327</v>
      </c>
      <c r="I58" s="20" t="s">
        <v>320</v>
      </c>
      <c r="J58" s="29" t="s">
        <v>401</v>
      </c>
    </row>
    <row r="59" ht="42" customHeight="1" spans="1:10">
      <c r="A59" s="132" t="s">
        <v>293</v>
      </c>
      <c r="B59" s="20" t="s">
        <v>293</v>
      </c>
      <c r="C59" s="20" t="s">
        <v>322</v>
      </c>
      <c r="D59" s="20" t="s">
        <v>333</v>
      </c>
      <c r="E59" s="29" t="s">
        <v>402</v>
      </c>
      <c r="F59" s="20" t="s">
        <v>317</v>
      </c>
      <c r="G59" s="29" t="s">
        <v>345</v>
      </c>
      <c r="H59" s="20" t="s">
        <v>327</v>
      </c>
      <c r="I59" s="20" t="s">
        <v>320</v>
      </c>
      <c r="J59" s="29" t="s">
        <v>403</v>
      </c>
    </row>
    <row r="60" ht="42" customHeight="1" spans="1:10">
      <c r="A60" s="132" t="s">
        <v>293</v>
      </c>
      <c r="B60" s="20" t="s">
        <v>293</v>
      </c>
      <c r="C60" s="20" t="s">
        <v>329</v>
      </c>
      <c r="D60" s="20" t="s">
        <v>330</v>
      </c>
      <c r="E60" s="29" t="s">
        <v>359</v>
      </c>
      <c r="F60" s="20" t="s">
        <v>317</v>
      </c>
      <c r="G60" s="29" t="s">
        <v>336</v>
      </c>
      <c r="H60" s="20" t="s">
        <v>327</v>
      </c>
      <c r="I60" s="20" t="s">
        <v>320</v>
      </c>
      <c r="J60" s="29" t="s">
        <v>404</v>
      </c>
    </row>
  </sheetData>
  <mergeCells count="30">
    <mergeCell ref="A2:J2"/>
    <mergeCell ref="A3:H3"/>
    <mergeCell ref="A8:A10"/>
    <mergeCell ref="A11:A13"/>
    <mergeCell ref="A14:A17"/>
    <mergeCell ref="A18:A22"/>
    <mergeCell ref="A23:A26"/>
    <mergeCell ref="A27:A30"/>
    <mergeCell ref="A31:A34"/>
    <mergeCell ref="A35:A38"/>
    <mergeCell ref="A39:A41"/>
    <mergeCell ref="A42:A44"/>
    <mergeCell ref="A45:A48"/>
    <mergeCell ref="A49:A52"/>
    <mergeCell ref="A53:A56"/>
    <mergeCell ref="A57:A60"/>
    <mergeCell ref="B8:B10"/>
    <mergeCell ref="B11:B13"/>
    <mergeCell ref="B14:B17"/>
    <mergeCell ref="B18:B22"/>
    <mergeCell ref="B23:B26"/>
    <mergeCell ref="B27:B30"/>
    <mergeCell ref="B31:B34"/>
    <mergeCell ref="B35:B38"/>
    <mergeCell ref="B39:B41"/>
    <mergeCell ref="B42:B44"/>
    <mergeCell ref="B45:B48"/>
    <mergeCell ref="B49:B52"/>
    <mergeCell ref="B53:B56"/>
    <mergeCell ref="B57:B60"/>
  </mergeCells>
  <printOptions horizontalCentered="1"/>
  <pageMargins left="0.96" right="0.96" top="0.72" bottom="0.72" header="0" footer="0"/>
  <pageSetup paperSize="9" scale="6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部门新增资产配置表10</vt:lpstr>
      <vt:lpstr>上级转移支付补助项目支出预算表11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2026-05-13T08:04:00Z</dcterms:created>
  <dcterms:modified xsi:type="dcterms:W3CDTF">2026-05-15T06:51:26Z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396654967F1740769032CF29BF362A00</vt:lpwstr>
  </property>
  <property fmtid="{D5CDD505-2E9C-101B-9397-08002B2CF9AE}" pid="3" name="KSOProductBuildVer">
    <vt:lpwstr>2052-11.8.2.10972</vt:lpwstr>
  </property>
</Properties>
</file>