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1_6B03AEF1DED96A3062B9B3A711CD8149C6475CAA" xr6:coauthVersionLast="47" xr6:coauthVersionMax="47" xr10:uidLastSave="{00000000-0000-0000-0000-000000000000}"/>
  <bookViews>
    <workbookView xWindow="-108" yWindow="-108" windowWidth="23256" windowHeight="12456" firstSheet="14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<sst xmlns="http://schemas.openxmlformats.org/spreadsheetml/2006/main" count="2074" uniqueCount="517">
  <si>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</si>
  <si>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</si>
  <si>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</si>
  <si>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</si>
  <si>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</si>
  <si>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</si>
  <si>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</si>
  <si>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</si>
  <si>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</si>
  <si>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</si>
  <si>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</si>
  <si>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</si>
  <si>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</si>
  <si>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</si>
  <si>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</si>
  <si>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</si>
  <si>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</si>
  <si>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</si>
  <si>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</si>
  <si>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</si>
  <si>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</si>
  <si>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</si>
  <si>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</si>
  <si>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</si>
  <si>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</si>
  <si>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</si>
  <si>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</si>
  <si>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</si>
  <si>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</si>
  <si>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</si>
  <si>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</si>
  <si>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</si>
  <si>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</si>
  <si>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</si>
  <si>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</si>
  <si>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</si>
  <si>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</si>
  <si>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</si>
  <si>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</si>
  <si>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</si>
  <si>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</si>
  <si>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</si>
  <si>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</si>
  <si>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</si>
  <si>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</si>
  <si>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</si>
  <si>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</si>
  <si>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</si>
  <si>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</si>
  <si>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</si>
  <si>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</si>
  <si>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</si>
  <si>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</si>
  <si>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</si>
  <si>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</si>
  <si>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</si>
  <si>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</si>
  <si>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</si>
  <si>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</si>
  <si>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</si>
  <si>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</si>
  <si>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</si>
  <si>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</si>
  <si>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</si>
  <si>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</si>
  <si>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</si>
  <si>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</si>
  <si>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</si>
  <si>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</si>
  <si>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578</t>
  </si>
  <si>
    <t>禄劝彝族苗族自治县马鹿塘乡人民政府</t>
  </si>
  <si>
    <t>578001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</si>
  <si>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</si>
  <si>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</si>
  <si>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</si>
  <si>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</si>
  <si>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</si>
  <si>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</si>
  <si>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</si>
  <si>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</si>
  <si>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</si>
  <si>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</si>
  <si>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</si>
  <si>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</si>
  <si>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</si>
  <si>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</si>
  <si>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</si>
  <si>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</si>
  <si>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</si>
  <si>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</si>
  <si>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</si>
  <si>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</si>
  <si>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</si>
  <si>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</si>
  <si>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</si>
  <si>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</si>
  <si>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</si>
  <si>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</si>
  <si>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</si>
  <si>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</si>
  <si>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</si>
  <si>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</si>
  <si>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</si>
  <si>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</si>
  <si>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2010108</t>
  </si>
  <si>
    <t>代表工作</t>
  </si>
  <si>
    <t>20103</t>
  </si>
  <si>
    <t>政府办公厅（室）及相关机构事务</t>
  </si>
  <si>
    <t>2010301</t>
  </si>
  <si>
    <t>20131</t>
  </si>
  <si>
    <t>党委办公厅（室）及相关机构事务</t>
  </si>
  <si>
    <t>2013101</t>
  </si>
  <si>
    <t>207</t>
  </si>
  <si>
    <t>文化旅游体育与传媒支出</t>
  </si>
  <si>
    <t>20701</t>
  </si>
  <si>
    <t>文化和旅游</t>
  </si>
  <si>
    <t>2070109</t>
  </si>
  <si>
    <t>群众文化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</si>
  <si>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</si>
  <si>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</si>
  <si>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</si>
  <si>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</si>
  <si>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</si>
  <si>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</si>
  <si>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</si>
  <si>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</si>
  <si>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</si>
  <si>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</si>
  <si>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</si>
  <si>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</si>
  <si>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</si>
  <si>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</si>
  <si>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</si>
  <si>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</si>
  <si>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</si>
  <si>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</si>
  <si>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</si>
  <si>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</si>
  <si>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</si>
  <si>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</si>
  <si>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</si>
  <si>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</si>
  <si>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</si>
  <si>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</si>
  <si>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</si>
  <si>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</si>
  <si>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</si>
  <si>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</si>
  <si>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</si>
  <si>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</si>
  <si>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</si>
  <si>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</si>
  <si>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</si>
  <si>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</si>
  <si>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</si>
  <si>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</si>
  <si>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</si>
  <si>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</si>
  <si>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</si>
  <si>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</si>
  <si>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</si>
  <si>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</si>
  <si>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</si>
  <si>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</si>
  <si>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</si>
  <si>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21303</t>
  </si>
  <si>
    <t>水利</t>
  </si>
  <si>
    <t>2130310</t>
  </si>
  <si>
    <t>水土保持</t>
  </si>
  <si>
    <t>21307</t>
  </si>
  <si>
    <t>农村综合改革</t>
  </si>
  <si>
    <t>2130705</t>
  </si>
  <si>
    <t>对村民委员会和村党支部的补助</t>
  </si>
  <si>
    <t>2130706</t>
  </si>
  <si>
    <t>对村集体经济组织的补助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</si>
  <si>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</si>
  <si>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</si>
  <si>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</si>
  <si>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</si>
  <si>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</si>
  <si>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</si>
  <si>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</si>
  <si>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</si>
  <si>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</si>
  <si>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</si>
  <si>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</si>
  <si>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</si>
  <si>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</si>
  <si>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</si>
  <si>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22407</t>
  </si>
  <si>
    <t>自然灾害救灾及恢复重建支出</t>
  </si>
  <si>
    <t>2240703</t>
  </si>
  <si>
    <t>自然灾害救灾补助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</si>
  <si>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</si>
  <si>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</si>
  <si>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</si>
  <si>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</si>
  <si>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</si>
  <si>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</si>
  <si>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</si>
  <si>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</si>
  <si>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</si>
  <si>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</si>
  <si>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</si>
  <si>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</si>
  <si>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</si>
  <si>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</si>
  <si>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</si>
  <si>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</si>
  <si>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</si>
  <si>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</si>
  <si>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</si>
  <si>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</si>
  <si>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</si>
  <si>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</si>
  <si>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</si>
  <si>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</si>
  <si>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</si>
  <si>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</si>
  <si>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</si>
  <si>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</si>
  <si>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</si>
  <si>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</si>
  <si>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</si>
  <si>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</si>
  <si>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</si>
  <si>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</si>
  <si>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</si>
  <si>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</si>
  <si>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</si>
  <si>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</si>
  <si>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</si>
  <si>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</si>
  <si>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</si>
  <si>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</si>
  <si>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</si>
  <si>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</si>
  <si>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</si>
  <si>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</si>
  <si>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</si>
  <si>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</si>
  <si>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</si>
  <si>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</si>
  <si>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</si>
  <si>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</si>
  <si>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</si>
  <si>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</si>
  <si>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</si>
  <si>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</si>
  <si>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</si>
  <si>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</si>
  <si>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</si>
  <si>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</si>
  <si>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</si>
  <si>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</si>
  <si>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</si>
  <si>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</si>
  <si>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</si>
  <si>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530128210000000002853</t>
  </si>
  <si>
    <t>行政人员支出工资</t>
  </si>
  <si>
    <t>30101</t>
  </si>
  <si>
    <t>基本工资</t>
  </si>
  <si>
    <t>530128210000000002854</t>
  </si>
  <si>
    <t>事业人员支出工资</t>
  </si>
  <si>
    <t>530128210000000002856</t>
  </si>
  <si>
    <t>30113</t>
  </si>
  <si>
    <t>530128210000000002858</t>
  </si>
  <si>
    <t>公车购置及运维费</t>
  </si>
  <si>
    <t>30231</t>
  </si>
  <si>
    <t>公务用车运行维护费</t>
  </si>
  <si>
    <t>530128210000000002859</t>
  </si>
  <si>
    <t>公务交通补贴</t>
  </si>
  <si>
    <t>30239</t>
  </si>
  <si>
    <t>其他交通费用</t>
  </si>
  <si>
    <t>530128210000000002860</t>
  </si>
  <si>
    <t>工会经费</t>
  </si>
  <si>
    <t>30228</t>
  </si>
  <si>
    <t>530128210000000002861</t>
  </si>
  <si>
    <t>一般公用经费</t>
  </si>
  <si>
    <t>30201</t>
  </si>
  <si>
    <t>办公费</t>
  </si>
  <si>
    <t>530128231100001415764</t>
  </si>
  <si>
    <t>公务员基础绩效奖</t>
  </si>
  <si>
    <t>30103</t>
  </si>
  <si>
    <t>奖金</t>
  </si>
  <si>
    <t>530128231100001415765</t>
  </si>
  <si>
    <t>行政年终一次性奖金</t>
  </si>
  <si>
    <t>530128231100001415766</t>
  </si>
  <si>
    <t>行政人员支出津贴</t>
  </si>
  <si>
    <t>30102</t>
  </si>
  <si>
    <t>津贴补贴</t>
  </si>
  <si>
    <t>530128231100001415783</t>
  </si>
  <si>
    <t>绩效考核奖励（2017提高部分）</t>
  </si>
  <si>
    <t>30107</t>
  </si>
  <si>
    <t>绩效工资</t>
  </si>
  <si>
    <t>530128231100001415784</t>
  </si>
  <si>
    <t>事业年终一次性奖金</t>
  </si>
  <si>
    <t>530128231100001415786</t>
  </si>
  <si>
    <t>工伤保险</t>
  </si>
  <si>
    <t>30112</t>
  </si>
  <si>
    <t>其他社会保障缴费</t>
  </si>
  <si>
    <t>530128231100001415787</t>
  </si>
  <si>
    <t>退休人员医疗保险及医疗统筹</t>
  </si>
  <si>
    <t>30110</t>
  </si>
  <si>
    <t>职工基本医疗保险缴费</t>
  </si>
  <si>
    <t>30111</t>
  </si>
  <si>
    <t>公务员医疗补助缴费</t>
  </si>
  <si>
    <t>530128231100001415788</t>
  </si>
  <si>
    <t>事业人员绩效工资</t>
  </si>
  <si>
    <t>530128231100001415789</t>
  </si>
  <si>
    <t>事业人员支出津贴</t>
  </si>
  <si>
    <t>530128231100001415790</t>
  </si>
  <si>
    <t>失业保险</t>
  </si>
  <si>
    <t>530128231100001415791</t>
  </si>
  <si>
    <t>养老保险缴费</t>
  </si>
  <si>
    <t>30108</t>
  </si>
  <si>
    <t>机关事业单位基本养老保险缴费</t>
  </si>
  <si>
    <t>530128231100001415808</t>
  </si>
  <si>
    <t>医疗保险缴费</t>
  </si>
  <si>
    <t>530128231100001415909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</si>
  <si>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</si>
  <si>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</si>
  <si>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</si>
  <si>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</si>
  <si>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</si>
  <si>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</si>
  <si>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</si>
  <si>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</si>
  <si>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</si>
  <si>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</si>
  <si>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530128261100005062949</t>
  </si>
  <si>
    <t>兽医员生活补贴经费</t>
  </si>
  <si>
    <t>30305</t>
  </si>
  <si>
    <t>生活补助</t>
  </si>
  <si>
    <t>530128261100005063038</t>
  </si>
  <si>
    <t>遗属补助经费</t>
  </si>
  <si>
    <t>530128261100005063140</t>
  </si>
  <si>
    <t>村委会干部岗位补贴资金</t>
  </si>
  <si>
    <t>530128261100005063255</t>
  </si>
  <si>
    <t>村小组干部岗位补贴资金</t>
  </si>
  <si>
    <t>其他公用支出</t>
  </si>
  <si>
    <t>530128261100005062585</t>
  </si>
  <si>
    <t>村委会党建及运转经费</t>
  </si>
  <si>
    <t>30227</t>
  </si>
  <si>
    <t>委托业务费</t>
  </si>
  <si>
    <t>530128261100005062700</t>
  </si>
  <si>
    <t>村民小组运转经费</t>
  </si>
  <si>
    <t>30299</t>
  </si>
  <si>
    <t>其他商品和服务支出</t>
  </si>
  <si>
    <t>专项业务类</t>
  </si>
  <si>
    <t>530128251100004514700</t>
  </si>
  <si>
    <t>2025年省级防汛应急救灾资金</t>
  </si>
  <si>
    <t>31006</t>
  </si>
  <si>
    <t>大型修缮</t>
  </si>
  <si>
    <t>530128251100004653002</t>
  </si>
  <si>
    <t>2025年第二批省级防汛应急救灾资金和市级配套资金</t>
  </si>
  <si>
    <t>530128261100005062271</t>
  </si>
  <si>
    <t>乡镇党建及业务经费</t>
  </si>
  <si>
    <t>530128261100005067586</t>
  </si>
  <si>
    <t>30226</t>
  </si>
  <si>
    <t>劳务费</t>
  </si>
  <si>
    <t>30905</t>
  </si>
  <si>
    <t>基础设施建设</t>
  </si>
  <si>
    <t>530128261100005092059</t>
  </si>
  <si>
    <t>县乡两级人大代表换届选举工作经费</t>
  </si>
  <si>
    <t>30215</t>
  </si>
  <si>
    <t>会议费</t>
  </si>
  <si>
    <t>530128261100005113152</t>
  </si>
  <si>
    <t>农村厕所革命资金</t>
  </si>
  <si>
    <t>530128261100005113344</t>
  </si>
  <si>
    <t>马鹿塘乡农业综合服务中心退耕还林资金</t>
  </si>
  <si>
    <t>民生类</t>
  </si>
  <si>
    <t>530128251100004673506</t>
  </si>
  <si>
    <t>第二批日常养护资金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</si>
  <si>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</si>
  <si>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</si>
  <si>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</si>
  <si>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</si>
  <si>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</si>
  <si>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</si>
  <si>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</si>
  <si>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</si>
  <si>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</si>
  <si>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</si>
  <si>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</si>
  <si>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</si>
  <si>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涉及村委会</t>
  </si>
  <si>
    <t>=</t>
  </si>
  <si>
    <t>个</t>
  </si>
  <si>
    <t>定量指标</t>
  </si>
  <si>
    <t>时效指标</t>
  </si>
  <si>
    <t>项目是否在规定时间内完成</t>
  </si>
  <si>
    <t>是</t>
  </si>
  <si>
    <t>是/否</t>
  </si>
  <si>
    <t>效益指标</t>
  </si>
  <si>
    <t>可持续影响</t>
  </si>
  <si>
    <t>可持续影响力</t>
  </si>
  <si>
    <t>&gt;=</t>
  </si>
  <si>
    <t>85</t>
  </si>
  <si>
    <t>%</t>
  </si>
  <si>
    <t>满意度指标</t>
  </si>
  <si>
    <t>服务对象满意度</t>
  </si>
  <si>
    <t>村民满意度</t>
  </si>
  <si>
    <t>90</t>
  </si>
  <si>
    <t>保障马鹿塘乡机关事业单位及各村民委员会正常运转，支持各机关单位及各村民委员会履行职能，保障各机关部门正常开展工作需要。</t>
  </si>
  <si>
    <t>会议次数</t>
  </si>
  <si>
    <t>80</t>
  </si>
  <si>
    <t>次</t>
  </si>
  <si>
    <t>反映预算部门（单位）组织开展各类会议的总次数。</t>
  </si>
  <si>
    <t>质量指标</t>
  </si>
  <si>
    <t>经费报效率</t>
  </si>
  <si>
    <t>100</t>
  </si>
  <si>
    <t>经济效益</t>
  </si>
  <si>
    <t>视频、电话会议占比</t>
  </si>
  <si>
    <t>70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</si>
  <si>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</si>
  <si>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</si>
  <si>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</si>
  <si>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按规定落实干部职工各项待遇，支持部门、村委会正常履职。</t>
  </si>
  <si>
    <t>村委会数量</t>
  </si>
  <si>
    <t>社会效益</t>
  </si>
  <si>
    <t>补贴兑现准确率</t>
  </si>
  <si>
    <t>村干部服务意识提升力度</t>
  </si>
  <si>
    <t>群众满意度</t>
  </si>
  <si>
    <t>95</t>
  </si>
  <si>
    <t>资金是否在规定时间内发放</t>
  </si>
  <si>
    <t>定性指标</t>
  </si>
  <si>
    <t>受益群众覆盖率</t>
  </si>
  <si>
    <t>经费保障村委会</t>
  </si>
  <si>
    <t>经费保障人数</t>
  </si>
  <si>
    <t>人</t>
  </si>
  <si>
    <t>50</t>
  </si>
  <si>
    <t>政策影响力</t>
  </si>
  <si>
    <t>&gt;</t>
  </si>
  <si>
    <t>部门数量</t>
  </si>
  <si>
    <t>资金使用率</t>
  </si>
  <si>
    <t>98</t>
  </si>
  <si>
    <t>部门运转情况</t>
  </si>
  <si>
    <t>正常运转</t>
  </si>
  <si>
    <t>干部职工满意度</t>
  </si>
  <si>
    <t>做好本部门人员、公用经费保障，按规定落实干部职工各项待遇，支持部门正常履职。</t>
  </si>
  <si>
    <t>对象数</t>
  </si>
  <si>
    <t>补助兑现率</t>
  </si>
  <si>
    <t>获补对象准确率</t>
  </si>
  <si>
    <t>部门运转</t>
  </si>
  <si>
    <t>受益对象满意度</t>
  </si>
  <si>
    <t>保障村民小组基本运转</t>
  </si>
  <si>
    <t>经费保障村小组</t>
  </si>
  <si>
    <t>115</t>
  </si>
  <si>
    <t>村小组工作正常运转</t>
  </si>
  <si>
    <t>村小组数量</t>
  </si>
  <si>
    <t>村小组干部服务意识提升力度</t>
  </si>
  <si>
    <t>兑现准确率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</si>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</sst>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7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28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1" fillId="0" borderId="1" xfId="0" applyFont="1" applyProtection="1">
      <protection locked="0"/>
    </xf>
    <xf numFmtId="0" fontId="11" fillId="0" borderId="1" xfId="0" applyFont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Alignment="1" applyProtection="1">
      <alignment horizontal="right"/>
      <protection locked="0"/>
    </xf>
    <xf numFmtId="49" fontId="15" fillId="0" borderId="1" xfId="0" applyNumberFormat="1" applyFont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Font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1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Alignment="1" applyProtection="1">
      <alignment horizontal="center" vertical="center"/>
      <protection locked="0"/>
    </xf>
    <xf numFmtId="0" fontId="13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1" fillId="0" borderId="1" xfId="0" applyFont="1" applyAlignment="1">
      <alignment horizontal="left" vertical="center"/>
    </xf>
    <xf numFmtId="0" fontId="11" fillId="0" borderId="1" xfId="0" applyFont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Alignment="1" applyProtection="1">
      <alignment horizontal="center" vertical="center" wrapText="1"/>
      <protection locked="0"/>
    </xf>
    <xf numFmtId="0" fontId="10" fillId="0" borderId="1" xfId="0" applyFont="1" applyAlignment="1" applyProtection="1">
      <alignment horizontal="center" vertical="center" wrapText="1"/>
      <protection locked="0"/>
    </xf>
    <xf numFmtId="0" fontId="10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Protection="1">
      <protection locked="0"/>
    </xf>
    <xf numFmtId="0" fontId="11" fillId="0" borderId="1" xfId="0" applyFont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1" xfId="0" quotePrefix="1" applyFont="1" applyAlignment="1">
      <alignment horizontal="center" vertical="center" wrapText="1"/>
    </xf>
    <xf numFmtId="0" fontId="13" fillId="0" borderId="1" xfId="0" applyFont="1" applyAlignment="1">
      <alignment horizontal="center" vertical="center" wrapText="1"/>
    </xf>
    <xf numFmtId="0" fontId="13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1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2" fillId="0" borderId="1" xfId="0" applyFont="1" applyAlignment="1">
      <alignment wrapText="1"/>
    </xf>
    <xf numFmtId="0" fontId="14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Alignment="1" applyProtection="1">
      <alignment horizontal="right" vertical="top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</cellXfs>
  <cellStyles count="9">
    <cellStyle name="DateStyle" xfId="4" xr:uid="{00000000-0005-0000-0000-000005000000}"/>
    <cellStyle name="DateTimeStyle" xfId="5" xr:uid="{00000000-0005-0000-0000-000006000000}"/>
    <cellStyle name="IntegralNumberStyle" xfId="7" xr:uid="{00000000-0005-0000-0000-000008000000}"/>
    <cellStyle name="MoneyStyle" xfId="1" xr:uid="{00000000-0005-0000-0000-000003000000}"/>
    <cellStyle name="NumberStyle" xfId="1" xr:uid="{00000000-0005-0000-0000-000001000000}"/>
    <cellStyle name="PercentStyle" xfId="6" xr:uid="{00000000-0005-0000-0000-000007000000}"/>
    <cellStyle name="TextStyle" xfId="2" xr:uid="{00000000-0005-0000-0000-000002000000}"/>
    <cellStyle name="TimeStyle" xfId="3" xr:uid="{00000000-0005-0000-0000-00000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B667-F719-A5CB-5973-4AB517A961F9}">
  <sheetPr>
    <outlinePr summaryRight="0"/>
    <pageSetUpPr fitToPage="1"/>
  </sheetPr>
  <dimension ref="A1:D36"/>
  <sheetViews>
    <sheetView showGridLines="0" showZeros="0" topLeftCell="A26" workbookViewId="0"/>
  </sheetViews>
  <sheetFormatPr defaultColWidth="8.554687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7" t="str">
        <f>"2026"&amp;"年部门财务收支预算总表"</f>
        <v>2026年部门财务收支预算总表</v>
      </c>
      <c r="B2" s="88"/>
      <c r="C2" s="88"/>
      <c r="D2" s="88"/>
    </row>
    <row r="3" spans="1:4" ht="17.25" customHeight="1">
      <c r="A3" s="89" t="str">
        <f>"单位名称："&amp;"禄劝彝族苗族自治县马鹿塘乡人民政府"</f>
        <v>单位名称：禄劝彝族苗族自治县马鹿塘乡人民政府</v>
      </c>
      <c r="B3" s="90"/>
      <c r="D3" s="3" t="s">
        <v>1</v>
      </c>
    </row>
    <row r="4" spans="1:4" ht="23.25" customHeight="1">
      <c r="A4" s="91" t="s">
        <v>2</v>
      </c>
      <c r="B4" s="92"/>
      <c r="C4" s="91" t="s">
        <v>3</v>
      </c>
      <c r="D4" s="92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16599793.529999999</v>
      </c>
      <c r="C6" s="5" t="s">
        <v>8</v>
      </c>
      <c r="D6" s="6">
        <v>17434447</v>
      </c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12600000</v>
      </c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>
        <v>229350</v>
      </c>
    </row>
    <row r="13" spans="1:4" ht="17.25" customHeight="1">
      <c r="A13" s="5" t="s">
        <v>21</v>
      </c>
      <c r="B13" s="6">
        <v>12600000</v>
      </c>
      <c r="C13" s="8" t="s">
        <v>22</v>
      </c>
      <c r="D13" s="6">
        <v>1189011.42</v>
      </c>
    </row>
    <row r="14" spans="1:4" ht="17.25" customHeight="1">
      <c r="A14" s="5" t="s">
        <v>23</v>
      </c>
      <c r="B14" s="6"/>
      <c r="C14" s="8" t="s">
        <v>24</v>
      </c>
      <c r="D14" s="6">
        <v>969426.81</v>
      </c>
    </row>
    <row r="15" spans="1:4" ht="17.25" customHeight="1">
      <c r="A15" s="5" t="s">
        <v>25</v>
      </c>
      <c r="B15" s="6"/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>
        <v>562399</v>
      </c>
    </row>
    <row r="17" spans="1:4" ht="17.25" customHeight="1">
      <c r="A17" s="10"/>
      <c r="B17" s="6"/>
      <c r="C17" s="8" t="s">
        <v>28</v>
      </c>
      <c r="D17" s="6">
        <v>8035229.5</v>
      </c>
    </row>
    <row r="18" spans="1:4" ht="17.25" customHeight="1">
      <c r="A18" s="10"/>
      <c r="B18" s="6"/>
      <c r="C18" s="8" t="s">
        <v>29</v>
      </c>
      <c r="D18" s="6">
        <v>100000</v>
      </c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779929.8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>
        <v>40000</v>
      </c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29199793.530000001</v>
      </c>
      <c r="C32" s="10" t="s">
        <v>44</v>
      </c>
      <c r="D32" s="6">
        <v>29339793.530000001</v>
      </c>
    </row>
    <row r="33" spans="1:4" ht="16.5" customHeight="1">
      <c r="A33" s="9" t="s">
        <v>45</v>
      </c>
      <c r="B33" s="6">
        <v>140000</v>
      </c>
      <c r="C33" s="9" t="s">
        <v>46</v>
      </c>
      <c r="D33" s="6"/>
    </row>
    <row r="34" spans="1:4" ht="16.5" customHeight="1">
      <c r="A34" s="8" t="s">
        <v>47</v>
      </c>
      <c r="B34" s="6">
        <v>140000</v>
      </c>
      <c r="C34" s="8" t="s">
        <v>47</v>
      </c>
      <c r="D34" s="6"/>
    </row>
    <row r="35" spans="1:4" ht="16.5" customHeight="1">
      <c r="A35" s="8" t="s">
        <v>48</v>
      </c>
      <c r="B35" s="6"/>
      <c r="C35" s="8" t="s">
        <v>49</v>
      </c>
      <c r="D35" s="6"/>
    </row>
    <row r="36" spans="1:4" ht="16.5" customHeight="1">
      <c r="A36" s="11" t="s">
        <v>50</v>
      </c>
      <c r="B36" s="6">
        <v>29339793.530000001</v>
      </c>
      <c r="C36" s="11" t="s">
        <v>51</v>
      </c>
      <c r="D36" s="6">
        <v>29339793.530000001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D0CB-920E-3217-A09B-634E7C409D36}">
  <sheetPr>
    <outlinePr summaryRight="0"/>
    <pageSetUpPr fitToPage="1"/>
  </sheetPr>
  <dimension ref="A1:F9"/>
  <sheetViews>
    <sheetView showZeros="0" workbookViewId="0"/>
  </sheetViews>
  <sheetFormatPr defaultColWidth="9.109375" defaultRowHeight="14.25" customHeight="1"/>
  <cols>
    <col min="1" max="1" width="32.109375" customWidth="1"/>
    <col min="2" max="2" width="20.6640625" customWidth="1"/>
    <col min="3" max="3" width="32.109375" customWidth="1"/>
    <col min="4" max="4" width="27.6640625" customWidth="1"/>
    <col min="5" max="6" width="36.6640625" customWidth="1"/>
  </cols>
  <sheetData>
    <row r="1" spans="1:6" ht="12" customHeight="1">
      <c r="A1" s="59">
        <v>1</v>
      </c>
      <c r="B1" s="60">
        <v>0</v>
      </c>
      <c r="C1" s="59">
        <v>1</v>
      </c>
      <c r="D1" s="30"/>
      <c r="E1" s="30"/>
      <c r="F1" s="52" t="s">
        <v>453</v>
      </c>
    </row>
    <row r="2" spans="1:6" ht="42" customHeight="1">
      <c r="A2" s="177" t="str">
        <f>"2026"&amp;"年部门政府性基金预算支出预算表"</f>
        <v>2026年部门政府性基金预算支出预算表</v>
      </c>
      <c r="B2" s="178" t="s">
        <v>454</v>
      </c>
      <c r="C2" s="179"/>
      <c r="D2" s="124"/>
      <c r="E2" s="124"/>
      <c r="F2" s="124"/>
    </row>
    <row r="3" spans="1:6" ht="13.5" customHeight="1">
      <c r="A3" s="159" t="str">
        <f>"单位名称："&amp;"禄劝彝族苗族自治县马鹿塘乡人民政府"</f>
        <v>单位名称：禄劝彝族苗族自治县马鹿塘乡人民政府</v>
      </c>
      <c r="B3" s="159" t="s">
        <v>455</v>
      </c>
      <c r="C3" s="183"/>
      <c r="D3" s="30"/>
      <c r="E3" s="30"/>
      <c r="F3" s="52" t="s">
        <v>1</v>
      </c>
    </row>
    <row r="4" spans="1:6" ht="19.5" customHeight="1">
      <c r="A4" s="134" t="s">
        <v>241</v>
      </c>
      <c r="B4" s="181" t="s">
        <v>73</v>
      </c>
      <c r="C4" s="134" t="s">
        <v>74</v>
      </c>
      <c r="D4" s="165" t="s">
        <v>456</v>
      </c>
      <c r="E4" s="132"/>
      <c r="F4" s="133"/>
    </row>
    <row r="5" spans="1:6" ht="18.75" customHeight="1">
      <c r="A5" s="163"/>
      <c r="B5" s="182"/>
      <c r="C5" s="163"/>
      <c r="D5" s="61" t="s">
        <v>55</v>
      </c>
      <c r="E5" s="48" t="s">
        <v>76</v>
      </c>
      <c r="F5" s="61" t="s">
        <v>77</v>
      </c>
    </row>
    <row r="6" spans="1:6" ht="18.75" customHeight="1">
      <c r="A6" s="56">
        <v>1</v>
      </c>
      <c r="B6" s="62" t="s">
        <v>84</v>
      </c>
      <c r="C6" s="56">
        <v>3</v>
      </c>
      <c r="D6" s="33">
        <v>4</v>
      </c>
      <c r="E6" s="33">
        <v>5</v>
      </c>
      <c r="F6" s="33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01" t="s">
        <v>231</v>
      </c>
      <c r="B9" s="101" t="s">
        <v>231</v>
      </c>
      <c r="C9" s="180" t="s">
        <v>231</v>
      </c>
      <c r="D9" s="6"/>
      <c r="E9" s="6"/>
      <c r="F9" s="6"/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5FE2-C349-A699-5A68-993B4AF65F91}">
  <sheetPr>
    <outlinePr summaryRight="0"/>
    <pageSetUpPr fitToPage="1"/>
  </sheetPr>
  <dimension ref="A1:S10"/>
  <sheetViews>
    <sheetView showZeros="0" workbookViewId="0"/>
  </sheetViews>
  <sheetFormatPr defaultColWidth="9.109375" defaultRowHeight="14.25" customHeight="1"/>
  <cols>
    <col min="1" max="2" width="32.5546875" customWidth="1"/>
    <col min="3" max="3" width="41.109375" customWidth="1"/>
    <col min="4" max="4" width="21.6640625" customWidth="1"/>
    <col min="5" max="5" width="35.33203125" customWidth="1"/>
    <col min="6" max="6" width="7.6640625" customWidth="1"/>
    <col min="7" max="7" width="11.109375" customWidth="1"/>
    <col min="8" max="8" width="13.33203125" customWidth="1"/>
    <col min="9" max="18" width="20" customWidth="1"/>
    <col min="19" max="19" width="19.88671875" customWidth="1"/>
  </cols>
  <sheetData>
    <row r="1" spans="1:19" ht="15.75" customHeight="1">
      <c r="B1" s="43"/>
      <c r="C1" s="43"/>
      <c r="R1" s="44"/>
      <c r="S1" s="44" t="s">
        <v>457</v>
      </c>
    </row>
    <row r="2" spans="1:19" ht="41.25" customHeight="1">
      <c r="A2" s="195" t="str">
        <f>"2026"&amp;"年部门政府采购预算表"</f>
        <v>2026年部门政府采购预算表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157"/>
      <c r="N2" s="158"/>
      <c r="O2" s="158"/>
      <c r="P2" s="157"/>
      <c r="Q2" s="158"/>
      <c r="R2" s="157"/>
      <c r="S2" s="157"/>
    </row>
    <row r="3" spans="1:19" ht="18.75" customHeight="1">
      <c r="A3" s="139" t="str">
        <f>"单位名称："&amp;"禄劝彝族苗族自治县马鹿塘乡人民政府"</f>
        <v>单位名称：禄劝彝族苗族自治县马鹿塘乡人民政府</v>
      </c>
      <c r="B3" s="198"/>
      <c r="C3" s="198"/>
      <c r="D3" s="199"/>
      <c r="E3" s="199"/>
      <c r="F3" s="199"/>
      <c r="G3" s="199"/>
      <c r="H3" s="199"/>
      <c r="I3" s="46"/>
      <c r="J3" s="46"/>
      <c r="K3" s="46"/>
      <c r="L3" s="46"/>
      <c r="R3" s="63"/>
      <c r="S3" s="52" t="s">
        <v>1</v>
      </c>
    </row>
    <row r="4" spans="1:19" ht="15.75" customHeight="1">
      <c r="A4" s="168" t="s">
        <v>240</v>
      </c>
      <c r="B4" s="189" t="s">
        <v>241</v>
      </c>
      <c r="C4" s="189" t="s">
        <v>458</v>
      </c>
      <c r="D4" s="196" t="s">
        <v>459</v>
      </c>
      <c r="E4" s="196" t="s">
        <v>460</v>
      </c>
      <c r="F4" s="196" t="s">
        <v>461</v>
      </c>
      <c r="G4" s="196" t="s">
        <v>462</v>
      </c>
      <c r="H4" s="196" t="s">
        <v>463</v>
      </c>
      <c r="I4" s="197" t="s">
        <v>248</v>
      </c>
      <c r="J4" s="197"/>
      <c r="K4" s="197"/>
      <c r="L4" s="197"/>
      <c r="M4" s="151"/>
      <c r="N4" s="197"/>
      <c r="O4" s="197"/>
      <c r="P4" s="150"/>
      <c r="Q4" s="197"/>
      <c r="R4" s="151"/>
      <c r="S4" s="152"/>
    </row>
    <row r="5" spans="1:19" ht="17.25" customHeight="1">
      <c r="A5" s="171"/>
      <c r="B5" s="190"/>
      <c r="C5" s="190"/>
      <c r="D5" s="187"/>
      <c r="E5" s="187"/>
      <c r="F5" s="187"/>
      <c r="G5" s="187"/>
      <c r="H5" s="187"/>
      <c r="I5" s="187" t="s">
        <v>55</v>
      </c>
      <c r="J5" s="187" t="s">
        <v>58</v>
      </c>
      <c r="K5" s="187" t="s">
        <v>464</v>
      </c>
      <c r="L5" s="187" t="s">
        <v>465</v>
      </c>
      <c r="M5" s="200" t="s">
        <v>466</v>
      </c>
      <c r="N5" s="192" t="s">
        <v>467</v>
      </c>
      <c r="O5" s="192"/>
      <c r="P5" s="193"/>
      <c r="Q5" s="192"/>
      <c r="R5" s="194"/>
      <c r="S5" s="191"/>
    </row>
    <row r="6" spans="1:19" ht="54" customHeight="1">
      <c r="A6" s="172"/>
      <c r="B6" s="191"/>
      <c r="C6" s="191"/>
      <c r="D6" s="188"/>
      <c r="E6" s="188"/>
      <c r="F6" s="188"/>
      <c r="G6" s="188"/>
      <c r="H6" s="188"/>
      <c r="I6" s="188"/>
      <c r="J6" s="188" t="s">
        <v>57</v>
      </c>
      <c r="K6" s="188"/>
      <c r="L6" s="188"/>
      <c r="M6" s="201"/>
      <c r="N6" s="65" t="s">
        <v>57</v>
      </c>
      <c r="O6" s="65" t="s">
        <v>64</v>
      </c>
      <c r="P6" s="64" t="s">
        <v>65</v>
      </c>
      <c r="Q6" s="65" t="s">
        <v>66</v>
      </c>
      <c r="R6" s="66" t="s">
        <v>67</v>
      </c>
      <c r="S6" s="64" t="s">
        <v>68</v>
      </c>
    </row>
    <row r="7" spans="1:19" ht="18" customHeight="1">
      <c r="A7" s="67">
        <v>1</v>
      </c>
      <c r="B7" s="67" t="s">
        <v>84</v>
      </c>
      <c r="C7" s="68">
        <v>3</v>
      </c>
      <c r="D7" s="68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</row>
    <row r="8" spans="1:19" ht="21" customHeight="1">
      <c r="A8" s="69"/>
      <c r="B8" s="70"/>
      <c r="C8" s="70"/>
      <c r="D8" s="71"/>
      <c r="E8" s="71"/>
      <c r="F8" s="71"/>
      <c r="G8" s="7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1" customHeight="1">
      <c r="A9" s="184" t="s">
        <v>231</v>
      </c>
      <c r="B9" s="185"/>
      <c r="C9" s="185"/>
      <c r="D9" s="186"/>
      <c r="E9" s="186"/>
      <c r="F9" s="186"/>
      <c r="G9" s="9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1" customHeight="1">
      <c r="A10" s="202" t="s">
        <v>468</v>
      </c>
      <c r="B10" s="203"/>
      <c r="C10" s="203"/>
      <c r="D10" s="202"/>
      <c r="E10" s="202"/>
      <c r="F10" s="202"/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</row>
  </sheetData>
  <mergeCells count="19"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  <mergeCell ref="C4:C6"/>
    <mergeCell ref="B4:B6"/>
    <mergeCell ref="N5:S5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7FB2-F953-E79C-7418-2CF9A629A163}">
  <sheetPr>
    <outlinePr summaryRight="0"/>
    <pageSetUpPr fitToPage="1"/>
  </sheetPr>
  <dimension ref="A1:T9"/>
  <sheetViews>
    <sheetView showZeros="0" topLeftCell="H1" workbookViewId="0"/>
  </sheetViews>
  <sheetFormatPr defaultColWidth="9.109375" defaultRowHeight="14.25" customHeight="1"/>
  <cols>
    <col min="1" max="5" width="39.109375" customWidth="1"/>
    <col min="6" max="6" width="27.5546875" customWidth="1"/>
    <col min="7" max="7" width="28.5546875" customWidth="1"/>
    <col min="8" max="8" width="28.109375" customWidth="1"/>
    <col min="9" max="9" width="39.109375" customWidth="1"/>
    <col min="10" max="18" width="20.44140625" customWidth="1"/>
    <col min="19" max="20" width="20.33203125" customWidth="1"/>
  </cols>
  <sheetData>
    <row r="1" spans="1:20" ht="16.5" customHeight="1">
      <c r="A1" s="73"/>
      <c r="B1" s="43"/>
      <c r="C1" s="43"/>
      <c r="D1" s="43"/>
      <c r="E1" s="43"/>
      <c r="F1" s="43"/>
      <c r="G1" s="43"/>
      <c r="H1" s="73"/>
      <c r="I1" s="73"/>
      <c r="J1" s="73"/>
      <c r="K1" s="73"/>
      <c r="L1" s="73"/>
      <c r="M1" s="73"/>
      <c r="N1" s="74"/>
      <c r="O1" s="73"/>
      <c r="P1" s="73"/>
      <c r="Q1" s="43"/>
      <c r="R1" s="73"/>
      <c r="S1" s="75"/>
      <c r="T1" s="75" t="s">
        <v>469</v>
      </c>
    </row>
    <row r="2" spans="1:20" ht="41.25" customHeight="1">
      <c r="A2" s="206" t="str">
        <f>"2026"&amp;"年部门政府购买服务预算表"</f>
        <v>2026年部门政府购买服务预算表</v>
      </c>
      <c r="B2" s="157"/>
      <c r="C2" s="157"/>
      <c r="D2" s="157"/>
      <c r="E2" s="157"/>
      <c r="F2" s="157"/>
      <c r="G2" s="157"/>
      <c r="H2" s="207"/>
      <c r="I2" s="207"/>
      <c r="J2" s="207"/>
      <c r="K2" s="207"/>
      <c r="L2" s="207"/>
      <c r="M2" s="207"/>
      <c r="N2" s="208"/>
      <c r="O2" s="207"/>
      <c r="P2" s="207"/>
      <c r="Q2" s="157"/>
      <c r="R2" s="207"/>
      <c r="S2" s="208"/>
      <c r="T2" s="157"/>
    </row>
    <row r="3" spans="1:20" ht="22.5" customHeight="1">
      <c r="A3" s="209" t="str">
        <f>"单位名称："&amp;"禄劝彝族苗族自治县马鹿塘乡人民政府"</f>
        <v>单位名称：禄劝彝族苗族自治县马鹿塘乡人民政府</v>
      </c>
      <c r="B3" s="198"/>
      <c r="C3" s="198"/>
      <c r="D3" s="198"/>
      <c r="E3" s="198"/>
      <c r="F3" s="198"/>
      <c r="G3" s="198"/>
      <c r="H3" s="210"/>
      <c r="I3" s="210"/>
      <c r="J3" s="76"/>
      <c r="K3" s="76"/>
      <c r="L3" s="76"/>
      <c r="M3" s="76"/>
      <c r="N3" s="74"/>
      <c r="O3" s="73"/>
      <c r="P3" s="73"/>
      <c r="Q3" s="43"/>
      <c r="R3" s="73"/>
      <c r="S3" s="77"/>
      <c r="T3" s="75" t="s">
        <v>1</v>
      </c>
    </row>
    <row r="4" spans="1:20" ht="24" customHeight="1">
      <c r="A4" s="168" t="s">
        <v>240</v>
      </c>
      <c r="B4" s="189" t="s">
        <v>241</v>
      </c>
      <c r="C4" s="189" t="s">
        <v>458</v>
      </c>
      <c r="D4" s="189" t="s">
        <v>470</v>
      </c>
      <c r="E4" s="189" t="s">
        <v>471</v>
      </c>
      <c r="F4" s="189" t="s">
        <v>472</v>
      </c>
      <c r="G4" s="189" t="s">
        <v>473</v>
      </c>
      <c r="H4" s="196" t="s">
        <v>474</v>
      </c>
      <c r="I4" s="196" t="s">
        <v>475</v>
      </c>
      <c r="J4" s="197" t="s">
        <v>248</v>
      </c>
      <c r="K4" s="197"/>
      <c r="L4" s="197"/>
      <c r="M4" s="197"/>
      <c r="N4" s="151"/>
      <c r="O4" s="197"/>
      <c r="P4" s="197"/>
      <c r="Q4" s="150"/>
      <c r="R4" s="197"/>
      <c r="S4" s="151"/>
      <c r="T4" s="152"/>
    </row>
    <row r="5" spans="1:20" ht="24" customHeight="1">
      <c r="A5" s="171"/>
      <c r="B5" s="190"/>
      <c r="C5" s="190"/>
      <c r="D5" s="190"/>
      <c r="E5" s="190"/>
      <c r="F5" s="190"/>
      <c r="G5" s="190"/>
      <c r="H5" s="187"/>
      <c r="I5" s="187"/>
      <c r="J5" s="187" t="s">
        <v>55</v>
      </c>
      <c r="K5" s="187" t="s">
        <v>58</v>
      </c>
      <c r="L5" s="187" t="s">
        <v>464</v>
      </c>
      <c r="M5" s="187" t="s">
        <v>465</v>
      </c>
      <c r="N5" s="200" t="s">
        <v>466</v>
      </c>
      <c r="O5" s="192" t="s">
        <v>467</v>
      </c>
      <c r="P5" s="192"/>
      <c r="Q5" s="193"/>
      <c r="R5" s="192"/>
      <c r="S5" s="194"/>
      <c r="T5" s="191"/>
    </row>
    <row r="6" spans="1:20" ht="54" customHeight="1">
      <c r="A6" s="172"/>
      <c r="B6" s="191"/>
      <c r="C6" s="191"/>
      <c r="D6" s="191"/>
      <c r="E6" s="191"/>
      <c r="F6" s="191"/>
      <c r="G6" s="191"/>
      <c r="H6" s="188"/>
      <c r="I6" s="188"/>
      <c r="J6" s="188"/>
      <c r="K6" s="188" t="s">
        <v>57</v>
      </c>
      <c r="L6" s="188"/>
      <c r="M6" s="188"/>
      <c r="N6" s="201"/>
      <c r="O6" s="65" t="s">
        <v>57</v>
      </c>
      <c r="P6" s="65" t="s">
        <v>64</v>
      </c>
      <c r="Q6" s="64" t="s">
        <v>65</v>
      </c>
      <c r="R6" s="65" t="s">
        <v>66</v>
      </c>
      <c r="S6" s="66" t="s">
        <v>67</v>
      </c>
      <c r="T6" s="64" t="s">
        <v>68</v>
      </c>
    </row>
    <row r="7" spans="1:20" ht="17.25" customHeight="1">
      <c r="A7" s="32">
        <v>1</v>
      </c>
      <c r="B7" s="64">
        <v>2</v>
      </c>
      <c r="C7" s="32">
        <v>3</v>
      </c>
      <c r="D7" s="32">
        <v>4</v>
      </c>
      <c r="E7" s="64">
        <v>5</v>
      </c>
      <c r="F7" s="32">
        <v>6</v>
      </c>
      <c r="G7" s="32">
        <v>7</v>
      </c>
      <c r="H7" s="64">
        <v>8</v>
      </c>
      <c r="I7" s="32">
        <v>9</v>
      </c>
      <c r="J7" s="32">
        <v>10</v>
      </c>
      <c r="K7" s="64">
        <v>11</v>
      </c>
      <c r="L7" s="32">
        <v>12</v>
      </c>
      <c r="M7" s="32">
        <v>13</v>
      </c>
      <c r="N7" s="64">
        <v>14</v>
      </c>
      <c r="O7" s="32">
        <v>15</v>
      </c>
      <c r="P7" s="32">
        <v>16</v>
      </c>
      <c r="Q7" s="64">
        <v>17</v>
      </c>
      <c r="R7" s="32">
        <v>18</v>
      </c>
      <c r="S7" s="32">
        <v>19</v>
      </c>
      <c r="T7" s="32">
        <v>20</v>
      </c>
    </row>
    <row r="8" spans="1:20" ht="21" customHeight="1">
      <c r="A8" s="50"/>
      <c r="B8" s="50"/>
      <c r="C8" s="50"/>
      <c r="D8" s="50"/>
      <c r="E8" s="50"/>
      <c r="F8" s="50"/>
      <c r="G8" s="50"/>
      <c r="H8" s="50"/>
      <c r="I8" s="50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1" customHeight="1">
      <c r="A9" s="184" t="s">
        <v>231</v>
      </c>
      <c r="B9" s="185"/>
      <c r="C9" s="185"/>
      <c r="D9" s="185"/>
      <c r="E9" s="185"/>
      <c r="F9" s="185"/>
      <c r="G9" s="185"/>
      <c r="H9" s="186"/>
      <c r="I9" s="107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9"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A9:I9"/>
    <mergeCell ref="K5:K6"/>
    <mergeCell ref="B4:B6"/>
    <mergeCell ref="C4:C6"/>
    <mergeCell ref="F4:F6"/>
    <mergeCell ref="G4:G6"/>
    <mergeCell ref="D4:D6"/>
    <mergeCell ref="E4:E6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465E-F097-60E5-924E-75E0337AA9BC}">
  <sheetPr>
    <outlinePr summaryRight="0"/>
    <pageSetUpPr fitToPage="1"/>
  </sheetPr>
  <dimension ref="A1:X8"/>
  <sheetViews>
    <sheetView showZeros="0" workbookViewId="0"/>
  </sheetViews>
  <sheetFormatPr defaultColWidth="9.109375" defaultRowHeight="14.25" customHeight="1"/>
  <cols>
    <col min="1" max="1" width="37.6640625" customWidth="1"/>
    <col min="2" max="24" width="20" customWidth="1"/>
  </cols>
  <sheetData>
    <row r="1" spans="1:24" ht="17.25" customHeight="1">
      <c r="D1" s="28"/>
      <c r="W1" s="44"/>
      <c r="X1" s="44" t="s">
        <v>476</v>
      </c>
    </row>
    <row r="2" spans="1:24" ht="41.25" customHeight="1">
      <c r="A2" s="195" t="str">
        <f>"2026"&amp;"年对下转移支付预算表"</f>
        <v>2026年对下转移支付预算表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7"/>
      <c r="X2" s="157"/>
    </row>
    <row r="3" spans="1:24" ht="18" customHeight="1">
      <c r="A3" s="209" t="str">
        <f>"单位名称："&amp;"禄劝彝族苗族自治县马鹿塘乡人民政府"</f>
        <v>单位名称：禄劝彝族苗族自治县马鹿塘乡人民政府</v>
      </c>
      <c r="B3" s="210"/>
      <c r="C3" s="210"/>
      <c r="D3" s="211"/>
      <c r="E3" s="212"/>
      <c r="F3" s="212"/>
      <c r="G3" s="212"/>
      <c r="H3" s="212"/>
      <c r="I3" s="212"/>
      <c r="W3" s="63"/>
      <c r="X3" s="63" t="s">
        <v>1</v>
      </c>
    </row>
    <row r="4" spans="1:24" ht="19.5" customHeight="1">
      <c r="A4" s="173" t="s">
        <v>477</v>
      </c>
      <c r="B4" s="165" t="s">
        <v>248</v>
      </c>
      <c r="C4" s="132"/>
      <c r="D4" s="132"/>
      <c r="E4" s="165" t="s">
        <v>478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50"/>
      <c r="X4" s="152"/>
    </row>
    <row r="5" spans="1:24" ht="40.5" customHeight="1">
      <c r="A5" s="135"/>
      <c r="B5" s="47" t="s">
        <v>55</v>
      </c>
      <c r="C5" s="53" t="s">
        <v>58</v>
      </c>
      <c r="D5" s="78" t="s">
        <v>464</v>
      </c>
      <c r="E5" s="40" t="s">
        <v>479</v>
      </c>
      <c r="F5" s="40" t="s">
        <v>480</v>
      </c>
      <c r="G5" s="40" t="s">
        <v>481</v>
      </c>
      <c r="H5" s="40" t="s">
        <v>482</v>
      </c>
      <c r="I5" s="40" t="s">
        <v>483</v>
      </c>
      <c r="J5" s="40" t="s">
        <v>484</v>
      </c>
      <c r="K5" s="40" t="s">
        <v>485</v>
      </c>
      <c r="L5" s="40" t="s">
        <v>486</v>
      </c>
      <c r="M5" s="40" t="s">
        <v>487</v>
      </c>
      <c r="N5" s="40" t="s">
        <v>488</v>
      </c>
      <c r="O5" s="40" t="s">
        <v>489</v>
      </c>
      <c r="P5" s="40" t="s">
        <v>490</v>
      </c>
      <c r="Q5" s="40" t="s">
        <v>491</v>
      </c>
      <c r="R5" s="40" t="s">
        <v>492</v>
      </c>
      <c r="S5" s="40" t="s">
        <v>493</v>
      </c>
      <c r="T5" s="40" t="s">
        <v>494</v>
      </c>
      <c r="U5" s="40" t="s">
        <v>495</v>
      </c>
      <c r="V5" s="40" t="s">
        <v>496</v>
      </c>
      <c r="W5" s="40" t="s">
        <v>497</v>
      </c>
      <c r="X5" s="79" t="s">
        <v>498</v>
      </c>
    </row>
    <row r="6" spans="1:24" ht="19.5" customHeight="1">
      <c r="A6" s="55">
        <v>1</v>
      </c>
      <c r="B6" s="55">
        <v>2</v>
      </c>
      <c r="C6" s="55">
        <v>3</v>
      </c>
      <c r="D6" s="37">
        <v>4</v>
      </c>
      <c r="E6" s="49">
        <v>5</v>
      </c>
      <c r="F6" s="55">
        <v>6</v>
      </c>
      <c r="G6" s="55">
        <v>7</v>
      </c>
      <c r="H6" s="37">
        <v>8</v>
      </c>
      <c r="I6" s="55">
        <v>9</v>
      </c>
      <c r="J6" s="55">
        <v>10</v>
      </c>
      <c r="K6" s="55">
        <v>11</v>
      </c>
      <c r="L6" s="37">
        <v>12</v>
      </c>
      <c r="M6" s="55">
        <v>13</v>
      </c>
      <c r="N6" s="55">
        <v>14</v>
      </c>
      <c r="O6" s="55">
        <v>15</v>
      </c>
      <c r="P6" s="37">
        <v>16</v>
      </c>
      <c r="Q6" s="55">
        <v>17</v>
      </c>
      <c r="R6" s="55">
        <v>18</v>
      </c>
      <c r="S6" s="55">
        <v>19</v>
      </c>
      <c r="T6" s="37">
        <v>20</v>
      </c>
      <c r="U6" s="37">
        <v>21</v>
      </c>
      <c r="V6" s="37">
        <v>22</v>
      </c>
      <c r="W6" s="49">
        <v>23</v>
      </c>
      <c r="X6" s="49">
        <v>24</v>
      </c>
    </row>
    <row r="7" spans="1:24" ht="19.5" customHeight="1">
      <c r="A7" s="2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9.5" customHeight="1">
      <c r="A8" s="2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</sheetData>
  <mergeCells count="5">
    <mergeCell ref="A2:X2"/>
    <mergeCell ref="A4:A5"/>
    <mergeCell ref="B4:D4"/>
    <mergeCell ref="A3:I3"/>
    <mergeCell ref="E4:X4"/>
  </mergeCells>
  <phoneticPr fontId="16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4A58-B5DF-CCDE-AA9C-D960D168D06E}">
  <sheetPr>
    <outlinePr summaryRight="0"/>
    <pageSetUpPr fitToPage="1"/>
  </sheetPr>
  <dimension ref="A1:J7"/>
  <sheetViews>
    <sheetView showZeros="0" workbookViewId="0"/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6.5" customHeight="1">
      <c r="J1" s="44" t="s">
        <v>499</v>
      </c>
    </row>
    <row r="2" spans="1:10" ht="41.25" customHeight="1">
      <c r="A2" s="213" t="str">
        <f>"2026"&amp;"年对下转移支付绩效目标表"</f>
        <v>2026年对下转移支付绩效目标表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"单位名称："&amp;"禄劝彝族苗族自治县马鹿塘乡人民政府"</f>
        <v>单位名称：禄劝彝族苗族自治县马鹿塘乡人民政府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477</v>
      </c>
      <c r="B4" s="54" t="s">
        <v>375</v>
      </c>
      <c r="C4" s="54" t="s">
        <v>376</v>
      </c>
      <c r="D4" s="54" t="s">
        <v>377</v>
      </c>
      <c r="E4" s="54" t="s">
        <v>378</v>
      </c>
      <c r="F4" s="56" t="s">
        <v>379</v>
      </c>
      <c r="G4" s="54" t="s">
        <v>380</v>
      </c>
      <c r="H4" s="56" t="s">
        <v>381</v>
      </c>
      <c r="I4" s="56" t="s">
        <v>382</v>
      </c>
      <c r="J4" s="54" t="s">
        <v>383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5"/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25"/>
      <c r="B7" s="15"/>
      <c r="C7" s="15"/>
      <c r="D7" s="15"/>
      <c r="E7" s="25"/>
      <c r="F7" s="15"/>
      <c r="G7" s="25"/>
      <c r="H7" s="15"/>
      <c r="I7" s="15"/>
      <c r="J7" s="25"/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FD59-DA08-C674-DC0A-04003786728C}">
  <sheetPr>
    <outlinePr summaryRight="0"/>
    <pageSetUpPr fitToPage="1"/>
  </sheetPr>
  <dimension ref="A1:I8"/>
  <sheetViews>
    <sheetView showZeros="0" topLeftCell="E1" workbookViewId="0">
      <selection sqref="A1:I1"/>
    </sheetView>
  </sheetViews>
  <sheetFormatPr defaultColWidth="10.44140625" defaultRowHeight="14.25" customHeight="1"/>
  <cols>
    <col min="1" max="3" width="33.6640625" customWidth="1"/>
    <col min="4" max="4" width="45.5546875" customWidth="1"/>
    <col min="5" max="5" width="27.5546875" customWidth="1"/>
    <col min="6" max="6" width="21.6640625" customWidth="1"/>
    <col min="7" max="9" width="26.33203125" customWidth="1"/>
  </cols>
  <sheetData>
    <row r="1" spans="1:9" ht="14.25" customHeight="1">
      <c r="A1" s="218" t="s">
        <v>500</v>
      </c>
      <c r="B1" s="219"/>
      <c r="C1" s="219"/>
      <c r="D1" s="220"/>
      <c r="E1" s="220"/>
      <c r="F1" s="220"/>
      <c r="G1" s="219"/>
      <c r="H1" s="219"/>
      <c r="I1" s="220"/>
    </row>
    <row r="2" spans="1:9" ht="41.25" customHeight="1">
      <c r="A2" s="97" t="str">
        <f>"2026"&amp;"年新增资产配置预算表"</f>
        <v>2026年新增资产配置预算表</v>
      </c>
      <c r="B2" s="138"/>
      <c r="C2" s="138"/>
      <c r="D2" s="137"/>
      <c r="E2" s="137"/>
      <c r="F2" s="137"/>
      <c r="G2" s="138"/>
      <c r="H2" s="138"/>
      <c r="I2" s="137"/>
    </row>
    <row r="3" spans="1:9" ht="14.25" customHeight="1">
      <c r="A3" s="89" t="str">
        <f>"单位名称："&amp;"禄劝彝族苗族自治县马鹿塘乡人民政府"</f>
        <v>单位名称：禄劝彝族苗族自治县马鹿塘乡人民政府</v>
      </c>
      <c r="B3" s="221"/>
      <c r="C3" s="221"/>
      <c r="D3" s="1"/>
      <c r="F3" s="38"/>
      <c r="G3" s="23"/>
      <c r="H3" s="23"/>
      <c r="I3" s="2" t="s">
        <v>1</v>
      </c>
    </row>
    <row r="4" spans="1:9" ht="28.5" customHeight="1">
      <c r="A4" s="141" t="s">
        <v>240</v>
      </c>
      <c r="B4" s="144" t="s">
        <v>241</v>
      </c>
      <c r="C4" s="98" t="s">
        <v>501</v>
      </c>
      <c r="D4" s="141" t="s">
        <v>502</v>
      </c>
      <c r="E4" s="141" t="s">
        <v>503</v>
      </c>
      <c r="F4" s="141" t="s">
        <v>504</v>
      </c>
      <c r="G4" s="144" t="s">
        <v>505</v>
      </c>
      <c r="H4" s="222"/>
      <c r="I4" s="141"/>
    </row>
    <row r="5" spans="1:9" ht="21" customHeight="1">
      <c r="A5" s="98"/>
      <c r="B5" s="145"/>
      <c r="C5" s="145"/>
      <c r="D5" s="143"/>
      <c r="E5" s="145"/>
      <c r="F5" s="145"/>
      <c r="G5" s="40" t="s">
        <v>462</v>
      </c>
      <c r="H5" s="40" t="s">
        <v>506</v>
      </c>
      <c r="I5" s="40" t="s">
        <v>507</v>
      </c>
    </row>
    <row r="6" spans="1:9" ht="17.25" customHeight="1">
      <c r="A6" s="18" t="s">
        <v>83</v>
      </c>
      <c r="B6" s="80" t="s">
        <v>84</v>
      </c>
      <c r="C6" s="18" t="s">
        <v>85</v>
      </c>
      <c r="D6" s="58" t="s">
        <v>86</v>
      </c>
      <c r="E6" s="18" t="s">
        <v>87</v>
      </c>
      <c r="F6" s="80" t="s">
        <v>88</v>
      </c>
      <c r="G6" s="19" t="s">
        <v>89</v>
      </c>
      <c r="H6" s="58" t="s">
        <v>90</v>
      </c>
      <c r="I6" s="58">
        <v>9</v>
      </c>
    </row>
    <row r="7" spans="1:9" ht="19.5" customHeight="1">
      <c r="A7" s="20"/>
      <c r="B7" s="8"/>
      <c r="C7" s="8"/>
      <c r="D7" s="25"/>
      <c r="E7" s="15"/>
      <c r="F7" s="19"/>
      <c r="G7" s="81"/>
      <c r="H7" s="82"/>
      <c r="I7" s="82"/>
    </row>
    <row r="8" spans="1:9" ht="19.5" customHeight="1">
      <c r="A8" s="214" t="s">
        <v>55</v>
      </c>
      <c r="B8" s="215"/>
      <c r="C8" s="215"/>
      <c r="D8" s="216"/>
      <c r="E8" s="217"/>
      <c r="F8" s="217"/>
      <c r="G8" s="81"/>
      <c r="H8" s="82"/>
      <c r="I8" s="82"/>
    </row>
  </sheetData>
  <mergeCells count="11">
    <mergeCell ref="A8:F8"/>
    <mergeCell ref="B4:B5"/>
    <mergeCell ref="A1:I1"/>
    <mergeCell ref="A2:I2"/>
    <mergeCell ref="A3:C3"/>
    <mergeCell ref="G4:I4"/>
    <mergeCell ref="F4:F5"/>
    <mergeCell ref="E4:E5"/>
    <mergeCell ref="D4:D5"/>
    <mergeCell ref="C4:C5"/>
    <mergeCell ref="A4:A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518C-1858-DE09-1D55-CBDE9848E935}">
  <sheetPr>
    <outlinePr summaryRight="0"/>
    <pageSetUpPr fitToPage="1"/>
  </sheetPr>
  <dimension ref="A1:K10"/>
  <sheetViews>
    <sheetView showZeros="0" topLeftCell="F1" workbookViewId="0"/>
  </sheetViews>
  <sheetFormatPr defaultColWidth="9.109375" defaultRowHeight="14.25" customHeight="1"/>
  <cols>
    <col min="1" max="1" width="19.33203125" customWidth="1"/>
    <col min="2" max="2" width="33.88671875" customWidth="1"/>
    <col min="3" max="3" width="23.88671875" customWidth="1"/>
    <col min="4" max="4" width="11.109375" customWidth="1"/>
    <col min="5" max="5" width="17.6640625" customWidth="1"/>
    <col min="6" max="6" width="9.88671875" customWidth="1"/>
    <col min="7" max="7" width="17.6640625" customWidth="1"/>
    <col min="8" max="11" width="23.109375" customWidth="1"/>
  </cols>
  <sheetData>
    <row r="1" spans="1:11" ht="14.25" customHeight="1">
      <c r="D1" s="51"/>
      <c r="E1" s="51"/>
      <c r="F1" s="51"/>
      <c r="G1" s="51"/>
      <c r="K1" s="44" t="s">
        <v>508</v>
      </c>
    </row>
    <row r="2" spans="1:11" ht="41.25" customHeight="1">
      <c r="A2" s="223" t="str">
        <f>"2026"&amp;"年上级转移支付补助项目支出预算表"</f>
        <v>2026年上级转移支付补助项目支出预算表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3.5" customHeight="1">
      <c r="A3" s="159" t="str">
        <f>"单位名称："&amp;"禄劝彝族苗族自治县马鹿塘乡人民政府"</f>
        <v>单位名称：禄劝彝族苗族自治县马鹿塘乡人民政府</v>
      </c>
      <c r="B3" s="160"/>
      <c r="C3" s="160"/>
      <c r="D3" s="160"/>
      <c r="E3" s="160"/>
      <c r="F3" s="160"/>
      <c r="G3" s="160"/>
      <c r="H3" s="46"/>
      <c r="I3" s="46"/>
      <c r="J3" s="46"/>
      <c r="K3" s="63" t="s">
        <v>1</v>
      </c>
    </row>
    <row r="4" spans="1:11" ht="21.75" customHeight="1">
      <c r="A4" s="155" t="s">
        <v>323</v>
      </c>
      <c r="B4" s="155" t="s">
        <v>243</v>
      </c>
      <c r="C4" s="155" t="s">
        <v>324</v>
      </c>
      <c r="D4" s="168" t="s">
        <v>244</v>
      </c>
      <c r="E4" s="168" t="s">
        <v>245</v>
      </c>
      <c r="F4" s="168" t="s">
        <v>325</v>
      </c>
      <c r="G4" s="168" t="s">
        <v>326</v>
      </c>
      <c r="H4" s="173" t="s">
        <v>55</v>
      </c>
      <c r="I4" s="165" t="s">
        <v>509</v>
      </c>
      <c r="J4" s="132"/>
      <c r="K4" s="133"/>
    </row>
    <row r="5" spans="1:11" ht="21.75" customHeight="1">
      <c r="A5" s="162"/>
      <c r="B5" s="162"/>
      <c r="C5" s="162"/>
      <c r="D5" s="171"/>
      <c r="E5" s="171"/>
      <c r="F5" s="171"/>
      <c r="G5" s="171"/>
      <c r="H5" s="153"/>
      <c r="I5" s="168" t="s">
        <v>58</v>
      </c>
      <c r="J5" s="168" t="s">
        <v>59</v>
      </c>
      <c r="K5" s="168" t="s">
        <v>60</v>
      </c>
    </row>
    <row r="6" spans="1:11" ht="40.5" customHeight="1">
      <c r="A6" s="156"/>
      <c r="B6" s="156"/>
      <c r="C6" s="156"/>
      <c r="D6" s="172"/>
      <c r="E6" s="172"/>
      <c r="F6" s="172"/>
      <c r="G6" s="172"/>
      <c r="H6" s="135"/>
      <c r="I6" s="172" t="s">
        <v>57</v>
      </c>
      <c r="J6" s="172"/>
      <c r="K6" s="172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9">
        <v>10</v>
      </c>
      <c r="K7" s="49">
        <v>11</v>
      </c>
    </row>
    <row r="8" spans="1:11" ht="18.75" customHeight="1">
      <c r="A8" s="25"/>
      <c r="B8" s="15"/>
      <c r="C8" s="25"/>
      <c r="D8" s="25"/>
      <c r="E8" s="25"/>
      <c r="F8" s="25"/>
      <c r="G8" s="25"/>
      <c r="H8" s="83"/>
      <c r="I8" s="84"/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46" t="s">
        <v>231</v>
      </c>
      <c r="B10" s="147"/>
      <c r="C10" s="147"/>
      <c r="D10" s="147"/>
      <c r="E10" s="147"/>
      <c r="F10" s="147"/>
      <c r="G10" s="113"/>
      <c r="H10" s="85"/>
      <c r="I10" s="85"/>
      <c r="J10" s="85"/>
      <c r="K10" s="83"/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437D-10F6-F15B-2AC7-BFCAD6D65BAE}">
  <sheetPr>
    <outlinePr summaryRight="0"/>
    <pageSetUpPr fitToPage="1"/>
  </sheetPr>
  <dimension ref="A1:G19"/>
  <sheetViews>
    <sheetView showZeros="0" tabSelected="1" workbookViewId="0"/>
  </sheetViews>
  <sheetFormatPr defaultColWidth="9.109375" defaultRowHeight="14.25" customHeight="1"/>
  <cols>
    <col min="1" max="1" width="35.33203125" customWidth="1"/>
    <col min="2" max="4" width="28" customWidth="1"/>
    <col min="5" max="7" width="23.88671875" customWidth="1"/>
  </cols>
  <sheetData>
    <row r="1" spans="1:7" ht="13.5" customHeight="1">
      <c r="D1" s="51"/>
      <c r="G1" s="44" t="s">
        <v>510</v>
      </c>
    </row>
    <row r="2" spans="1:7" ht="41.25" customHeight="1">
      <c r="A2" s="158" t="str">
        <f>"2026"&amp;"年部门项目中期规划预算表"</f>
        <v>2026年部门项目中期规划预算表</v>
      </c>
      <c r="B2" s="158"/>
      <c r="C2" s="158"/>
      <c r="D2" s="158"/>
      <c r="E2" s="158"/>
      <c r="F2" s="158"/>
      <c r="G2" s="158"/>
    </row>
    <row r="3" spans="1:7" ht="13.5" customHeight="1">
      <c r="A3" s="159" t="str">
        <f>"单位名称："&amp;"禄劝彝族苗族自治县马鹿塘乡人民政府"</f>
        <v>单位名称：禄劝彝族苗族自治县马鹿塘乡人民政府</v>
      </c>
      <c r="B3" s="160"/>
      <c r="C3" s="160"/>
      <c r="D3" s="160"/>
      <c r="E3" s="46"/>
      <c r="F3" s="46"/>
      <c r="G3" s="63" t="s">
        <v>1</v>
      </c>
    </row>
    <row r="4" spans="1:7" ht="21.75" customHeight="1">
      <c r="A4" s="155" t="s">
        <v>324</v>
      </c>
      <c r="B4" s="155" t="s">
        <v>323</v>
      </c>
      <c r="C4" s="155" t="s">
        <v>243</v>
      </c>
      <c r="D4" s="168" t="s">
        <v>511</v>
      </c>
      <c r="E4" s="165" t="s">
        <v>58</v>
      </c>
      <c r="F4" s="132"/>
      <c r="G4" s="133"/>
    </row>
    <row r="5" spans="1:7" ht="21.75" customHeight="1">
      <c r="A5" s="162"/>
      <c r="B5" s="162"/>
      <c r="C5" s="162"/>
      <c r="D5" s="171"/>
      <c r="E5" s="227" t="str">
        <f>"2026"&amp;"年"</f>
        <v>2026年</v>
      </c>
      <c r="F5" s="168" t="str">
        <f>("2026"+1)&amp;"年"</f>
        <v>2027年</v>
      </c>
      <c r="G5" s="168" t="str">
        <f>("2026"+2)&amp;"年"</f>
        <v>2028年</v>
      </c>
    </row>
    <row r="6" spans="1:7" ht="40.5" customHeight="1">
      <c r="A6" s="156"/>
      <c r="B6" s="156"/>
      <c r="C6" s="156"/>
      <c r="D6" s="172"/>
      <c r="E6" s="135"/>
      <c r="F6" s="172" t="s">
        <v>57</v>
      </c>
      <c r="G6" s="172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 t="s">
        <v>70</v>
      </c>
      <c r="B8" s="86"/>
      <c r="C8" s="86"/>
      <c r="D8" s="15"/>
      <c r="E8" s="85">
        <v>6462054.5</v>
      </c>
      <c r="F8" s="85"/>
      <c r="G8" s="85"/>
    </row>
    <row r="9" spans="1:7" ht="18.75" customHeight="1">
      <c r="A9" s="15"/>
      <c r="B9" s="15" t="s">
        <v>512</v>
      </c>
      <c r="C9" s="15" t="s">
        <v>331</v>
      </c>
      <c r="D9" s="15" t="s">
        <v>513</v>
      </c>
      <c r="E9" s="85">
        <v>72000</v>
      </c>
      <c r="F9" s="85"/>
      <c r="G9" s="85"/>
    </row>
    <row r="10" spans="1:7" ht="18.75" customHeight="1">
      <c r="A10" s="50"/>
      <c r="B10" s="15" t="s">
        <v>512</v>
      </c>
      <c r="C10" s="15" t="s">
        <v>335</v>
      </c>
      <c r="D10" s="15" t="s">
        <v>513</v>
      </c>
      <c r="E10" s="85">
        <v>31824</v>
      </c>
      <c r="F10" s="85"/>
      <c r="G10" s="85"/>
    </row>
    <row r="11" spans="1:7" ht="18.75" customHeight="1">
      <c r="A11" s="50"/>
      <c r="B11" s="15" t="s">
        <v>512</v>
      </c>
      <c r="C11" s="15" t="s">
        <v>337</v>
      </c>
      <c r="D11" s="15" t="s">
        <v>513</v>
      </c>
      <c r="E11" s="85">
        <v>3172530.5</v>
      </c>
      <c r="F11" s="85"/>
      <c r="G11" s="85"/>
    </row>
    <row r="12" spans="1:7" ht="18.75" customHeight="1">
      <c r="A12" s="50"/>
      <c r="B12" s="15" t="s">
        <v>512</v>
      </c>
      <c r="C12" s="15" t="s">
        <v>339</v>
      </c>
      <c r="D12" s="15" t="s">
        <v>513</v>
      </c>
      <c r="E12" s="85">
        <v>1105200</v>
      </c>
      <c r="F12" s="85"/>
      <c r="G12" s="85"/>
    </row>
    <row r="13" spans="1:7" ht="18.75" customHeight="1">
      <c r="A13" s="50"/>
      <c r="B13" s="15" t="s">
        <v>514</v>
      </c>
      <c r="C13" s="15" t="s">
        <v>342</v>
      </c>
      <c r="D13" s="15" t="s">
        <v>513</v>
      </c>
      <c r="E13" s="85">
        <v>500000</v>
      </c>
      <c r="F13" s="85"/>
      <c r="G13" s="85"/>
    </row>
    <row r="14" spans="1:7" ht="18.75" customHeight="1">
      <c r="A14" s="50"/>
      <c r="B14" s="15" t="s">
        <v>514</v>
      </c>
      <c r="C14" s="15" t="s">
        <v>346</v>
      </c>
      <c r="D14" s="15" t="s">
        <v>513</v>
      </c>
      <c r="E14" s="85">
        <v>115000</v>
      </c>
      <c r="F14" s="85"/>
      <c r="G14" s="85"/>
    </row>
    <row r="15" spans="1:7" ht="18.75" customHeight="1">
      <c r="A15" s="50"/>
      <c r="B15" s="15" t="s">
        <v>515</v>
      </c>
      <c r="C15" s="15" t="s">
        <v>357</v>
      </c>
      <c r="D15" s="15" t="s">
        <v>513</v>
      </c>
      <c r="E15" s="85">
        <v>300000</v>
      </c>
      <c r="F15" s="85"/>
      <c r="G15" s="85"/>
    </row>
    <row r="16" spans="1:7" ht="18.75" customHeight="1">
      <c r="A16" s="50"/>
      <c r="B16" s="15" t="s">
        <v>515</v>
      </c>
      <c r="C16" s="15" t="s">
        <v>364</v>
      </c>
      <c r="D16" s="15" t="s">
        <v>513</v>
      </c>
      <c r="E16" s="85">
        <v>120000</v>
      </c>
      <c r="F16" s="85"/>
      <c r="G16" s="85"/>
    </row>
    <row r="17" spans="1:7" ht="18.75" customHeight="1">
      <c r="A17" s="50"/>
      <c r="B17" s="15" t="s">
        <v>515</v>
      </c>
      <c r="C17" s="15" t="s">
        <v>368</v>
      </c>
      <c r="D17" s="15" t="s">
        <v>513</v>
      </c>
      <c r="E17" s="85">
        <v>760500</v>
      </c>
      <c r="F17" s="85"/>
      <c r="G17" s="85"/>
    </row>
    <row r="18" spans="1:7" ht="18.75" customHeight="1">
      <c r="A18" s="50"/>
      <c r="B18" s="15" t="s">
        <v>515</v>
      </c>
      <c r="C18" s="15" t="s">
        <v>370</v>
      </c>
      <c r="D18" s="15" t="s">
        <v>513</v>
      </c>
      <c r="E18" s="85">
        <v>285000</v>
      </c>
      <c r="F18" s="85"/>
      <c r="G18" s="85"/>
    </row>
    <row r="19" spans="1:7" ht="18.75" customHeight="1">
      <c r="A19" s="224" t="s">
        <v>55</v>
      </c>
      <c r="B19" s="225" t="s">
        <v>516</v>
      </c>
      <c r="C19" s="225"/>
      <c r="D19" s="226"/>
      <c r="E19" s="85">
        <v>6462054.5</v>
      </c>
      <c r="F19" s="85"/>
      <c r="G19" s="85"/>
    </row>
  </sheetData>
  <mergeCells count="11">
    <mergeCell ref="A2:G2"/>
    <mergeCell ref="A3:D3"/>
    <mergeCell ref="F5:F6"/>
    <mergeCell ref="E5:E6"/>
    <mergeCell ref="E4:G4"/>
    <mergeCell ref="A19:D19"/>
    <mergeCell ref="B4:B6"/>
    <mergeCell ref="C4:C6"/>
    <mergeCell ref="A4:A6"/>
    <mergeCell ref="G5:G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5A19-4062-FA82-FA0B-3D26127616BA}">
  <sheetPr>
    <outlinePr summaryRight="0"/>
    <pageSetUpPr fitToPage="1"/>
  </sheetPr>
  <dimension ref="A1:S10"/>
  <sheetViews>
    <sheetView showGridLines="0" showZeros="0" workbookViewId="0"/>
  </sheetViews>
  <sheetFormatPr defaultColWidth="8.5546875" defaultRowHeight="12.75" customHeight="1"/>
  <cols>
    <col min="1" max="1" width="15.88671875" customWidth="1"/>
    <col min="2" max="2" width="35" customWidth="1"/>
    <col min="3" max="19" width="22" customWidth="1"/>
  </cols>
  <sheetData>
    <row r="1" spans="1:19" ht="17.25" customHeight="1">
      <c r="A1" s="96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41.25" customHeight="1">
      <c r="A2" s="97" t="str">
        <f>"2026"&amp;"年部门收入预算表"</f>
        <v>2026年部门收入预算表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7.25" customHeight="1">
      <c r="A3" s="89" t="str">
        <f>"单位名称："&amp;"禄劝彝族苗族自治县马鹿塘乡人民政府"</f>
        <v>单位名称：禄劝彝族苗族自治县马鹿塘乡人民政府</v>
      </c>
      <c r="B3" s="88"/>
      <c r="S3" s="1" t="s">
        <v>1</v>
      </c>
    </row>
    <row r="4" spans="1:19" ht="21.75" customHeight="1">
      <c r="A4" s="103" t="s">
        <v>53</v>
      </c>
      <c r="B4" s="106" t="s">
        <v>54</v>
      </c>
      <c r="C4" s="106" t="s">
        <v>55</v>
      </c>
      <c r="D4" s="100" t="s">
        <v>56</v>
      </c>
      <c r="E4" s="100"/>
      <c r="F4" s="100"/>
      <c r="G4" s="100"/>
      <c r="H4" s="100"/>
      <c r="I4" s="101"/>
      <c r="J4" s="100"/>
      <c r="K4" s="100"/>
      <c r="L4" s="100"/>
      <c r="M4" s="100"/>
      <c r="N4" s="102"/>
      <c r="O4" s="100" t="s">
        <v>45</v>
      </c>
      <c r="P4" s="100"/>
      <c r="Q4" s="100"/>
      <c r="R4" s="100"/>
      <c r="S4" s="102"/>
    </row>
    <row r="5" spans="1:19" ht="27" customHeight="1">
      <c r="A5" s="104"/>
      <c r="B5" s="93"/>
      <c r="C5" s="93"/>
      <c r="D5" s="93" t="s">
        <v>57</v>
      </c>
      <c r="E5" s="93" t="s">
        <v>58</v>
      </c>
      <c r="F5" s="93" t="s">
        <v>59</v>
      </c>
      <c r="G5" s="93" t="s">
        <v>60</v>
      </c>
      <c r="H5" s="93" t="s">
        <v>61</v>
      </c>
      <c r="I5" s="108" t="s">
        <v>62</v>
      </c>
      <c r="J5" s="109"/>
      <c r="K5" s="109"/>
      <c r="L5" s="109"/>
      <c r="M5" s="109"/>
      <c r="N5" s="110"/>
      <c r="O5" s="93" t="s">
        <v>57</v>
      </c>
      <c r="P5" s="93" t="s">
        <v>58</v>
      </c>
      <c r="Q5" s="93" t="s">
        <v>59</v>
      </c>
      <c r="R5" s="93" t="s">
        <v>60</v>
      </c>
      <c r="S5" s="93" t="s">
        <v>63</v>
      </c>
    </row>
    <row r="6" spans="1:19" ht="30" customHeight="1">
      <c r="A6" s="105"/>
      <c r="B6" s="107"/>
      <c r="C6" s="94"/>
      <c r="D6" s="94"/>
      <c r="E6" s="94"/>
      <c r="F6" s="94"/>
      <c r="G6" s="94"/>
      <c r="H6" s="94"/>
      <c r="I6" s="13" t="s">
        <v>57</v>
      </c>
      <c r="J6" s="12" t="s">
        <v>64</v>
      </c>
      <c r="K6" s="12" t="s">
        <v>65</v>
      </c>
      <c r="L6" s="12" t="s">
        <v>66</v>
      </c>
      <c r="M6" s="12" t="s">
        <v>67</v>
      </c>
      <c r="N6" s="12" t="s">
        <v>68</v>
      </c>
      <c r="O6" s="95"/>
      <c r="P6" s="95"/>
      <c r="Q6" s="95"/>
      <c r="R6" s="95"/>
      <c r="S6" s="94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69</v>
      </c>
      <c r="B8" s="15" t="s">
        <v>70</v>
      </c>
      <c r="C8" s="6">
        <v>29339793.530000001</v>
      </c>
      <c r="D8" s="6">
        <v>29199793.530000001</v>
      </c>
      <c r="E8" s="6">
        <v>16599793.529999999</v>
      </c>
      <c r="F8" s="6"/>
      <c r="G8" s="6"/>
      <c r="H8" s="6"/>
      <c r="I8" s="6">
        <v>12600000</v>
      </c>
      <c r="J8" s="6"/>
      <c r="K8" s="6"/>
      <c r="L8" s="6">
        <v>12600000</v>
      </c>
      <c r="M8" s="6"/>
      <c r="N8" s="6"/>
      <c r="O8" s="6">
        <v>140000</v>
      </c>
      <c r="P8" s="6">
        <v>140000</v>
      </c>
      <c r="Q8" s="6"/>
      <c r="R8" s="6"/>
      <c r="S8" s="6"/>
    </row>
    <row r="9" spans="1:19" ht="18" customHeight="1">
      <c r="A9" s="16" t="s">
        <v>71</v>
      </c>
      <c r="B9" s="16" t="s">
        <v>70</v>
      </c>
      <c r="C9" s="6">
        <v>29339793.530000001</v>
      </c>
      <c r="D9" s="6">
        <v>29199793.530000001</v>
      </c>
      <c r="E9" s="6">
        <v>16599793.529999999</v>
      </c>
      <c r="F9" s="6"/>
      <c r="G9" s="6"/>
      <c r="H9" s="6"/>
      <c r="I9" s="6">
        <v>12600000</v>
      </c>
      <c r="J9" s="6"/>
      <c r="K9" s="6"/>
      <c r="L9" s="6">
        <v>12600000</v>
      </c>
      <c r="M9" s="6"/>
      <c r="N9" s="6"/>
      <c r="O9" s="6">
        <v>140000</v>
      </c>
      <c r="P9" s="6">
        <v>140000</v>
      </c>
      <c r="Q9" s="6"/>
      <c r="R9" s="6"/>
      <c r="S9" s="6"/>
    </row>
    <row r="10" spans="1:19" ht="18" customHeight="1">
      <c r="A10" s="98" t="s">
        <v>55</v>
      </c>
      <c r="B10" s="99"/>
      <c r="C10" s="6">
        <v>29339793.530000001</v>
      </c>
      <c r="D10" s="6">
        <v>29199793.530000001</v>
      </c>
      <c r="E10" s="6">
        <v>16599793.529999999</v>
      </c>
      <c r="F10" s="6"/>
      <c r="G10" s="6"/>
      <c r="H10" s="6"/>
      <c r="I10" s="6">
        <v>12600000</v>
      </c>
      <c r="J10" s="6"/>
      <c r="K10" s="6"/>
      <c r="L10" s="6">
        <v>12600000</v>
      </c>
      <c r="M10" s="6"/>
      <c r="N10" s="6"/>
      <c r="O10" s="6">
        <v>140000</v>
      </c>
      <c r="P10" s="6">
        <v>140000</v>
      </c>
      <c r="Q10" s="6"/>
      <c r="R10" s="6"/>
      <c r="S10" s="6"/>
    </row>
  </sheetData>
  <mergeCells count="20"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  <mergeCell ref="R5:R6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A86F-DA7F-5CAF-C908-F94E5B66D767}">
  <sheetPr>
    <outlinePr summaryRight="0"/>
    <pageSetUpPr fitToPage="1"/>
  </sheetPr>
  <dimension ref="A1:O56"/>
  <sheetViews>
    <sheetView showGridLines="0" showZeros="0" workbookViewId="0"/>
  </sheetViews>
  <sheetFormatPr defaultColWidth="8.5546875" defaultRowHeight="12.75" customHeight="1"/>
  <cols>
    <col min="1" max="1" width="14.33203125" customWidth="1"/>
    <col min="2" max="2" width="37.5546875" customWidth="1"/>
    <col min="3" max="8" width="24.5546875" customWidth="1"/>
    <col min="9" max="9" width="26.6640625" customWidth="1"/>
    <col min="10" max="11" width="24.44140625" customWidth="1"/>
    <col min="12" max="15" width="24.5546875" customWidth="1"/>
  </cols>
  <sheetData>
    <row r="1" spans="1:15" ht="17.25" customHeight="1">
      <c r="A1" s="111" t="s">
        <v>72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>
      <c r="A2" s="97" t="str">
        <f>"2026"&amp;"年部门支出预算表"</f>
        <v>2026年部门支出预算表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7.25" customHeight="1">
      <c r="A3" s="89" t="str">
        <f>"单位名称："&amp;"禄劝彝族苗族自治县马鹿塘乡人民政府"</f>
        <v>单位名称：禄劝彝族苗族自治县马鹿塘乡人民政府</v>
      </c>
      <c r="B3" s="88"/>
      <c r="O3" s="1" t="s">
        <v>1</v>
      </c>
    </row>
    <row r="4" spans="1:15" ht="27" customHeight="1">
      <c r="A4" s="117" t="s">
        <v>73</v>
      </c>
      <c r="B4" s="117" t="s">
        <v>74</v>
      </c>
      <c r="C4" s="117" t="s">
        <v>55</v>
      </c>
      <c r="D4" s="119" t="s">
        <v>58</v>
      </c>
      <c r="E4" s="120"/>
      <c r="F4" s="123"/>
      <c r="G4" s="114" t="s">
        <v>59</v>
      </c>
      <c r="H4" s="114" t="s">
        <v>60</v>
      </c>
      <c r="I4" s="114" t="s">
        <v>75</v>
      </c>
      <c r="J4" s="119" t="s">
        <v>62</v>
      </c>
      <c r="K4" s="120"/>
      <c r="L4" s="120"/>
      <c r="M4" s="120"/>
      <c r="N4" s="121"/>
      <c r="O4" s="122"/>
    </row>
    <row r="5" spans="1:15" ht="42" customHeight="1">
      <c r="A5" s="118"/>
      <c r="B5" s="118"/>
      <c r="C5" s="115"/>
      <c r="D5" s="17" t="s">
        <v>57</v>
      </c>
      <c r="E5" s="17" t="s">
        <v>76</v>
      </c>
      <c r="F5" s="17" t="s">
        <v>77</v>
      </c>
      <c r="G5" s="115"/>
      <c r="H5" s="115"/>
      <c r="I5" s="116"/>
      <c r="J5" s="17" t="s">
        <v>57</v>
      </c>
      <c r="K5" s="4" t="s">
        <v>78</v>
      </c>
      <c r="L5" s="4" t="s">
        <v>79</v>
      </c>
      <c r="M5" s="4" t="s">
        <v>80</v>
      </c>
      <c r="N5" s="4" t="s">
        <v>81</v>
      </c>
      <c r="O5" s="4" t="s">
        <v>82</v>
      </c>
    </row>
    <row r="6" spans="1:15" ht="18" customHeight="1">
      <c r="A6" s="18" t="s">
        <v>83</v>
      </c>
      <c r="B6" s="18" t="s">
        <v>84</v>
      </c>
      <c r="C6" s="18" t="s">
        <v>85</v>
      </c>
      <c r="D6" s="19" t="s">
        <v>86</v>
      </c>
      <c r="E6" s="19" t="s">
        <v>87</v>
      </c>
      <c r="F6" s="19" t="s">
        <v>88</v>
      </c>
      <c r="G6" s="19" t="s">
        <v>89</v>
      </c>
      <c r="H6" s="19" t="s">
        <v>90</v>
      </c>
      <c r="I6" s="19" t="s">
        <v>91</v>
      </c>
      <c r="J6" s="19" t="s">
        <v>92</v>
      </c>
      <c r="K6" s="19" t="s">
        <v>93</v>
      </c>
      <c r="L6" s="19" t="s">
        <v>94</v>
      </c>
      <c r="M6" s="19" t="s">
        <v>95</v>
      </c>
      <c r="N6" s="18" t="s">
        <v>96</v>
      </c>
      <c r="O6" s="19" t="s">
        <v>97</v>
      </c>
    </row>
    <row r="7" spans="1:15" ht="21" customHeight="1">
      <c r="A7" s="20" t="s">
        <v>98</v>
      </c>
      <c r="B7" s="20" t="s">
        <v>99</v>
      </c>
      <c r="C7" s="6">
        <v>17434447</v>
      </c>
      <c r="D7" s="6">
        <v>4834447</v>
      </c>
      <c r="E7" s="6">
        <v>3368947</v>
      </c>
      <c r="F7" s="6">
        <v>1465500</v>
      </c>
      <c r="G7" s="6"/>
      <c r="H7" s="6"/>
      <c r="I7" s="6"/>
      <c r="J7" s="6">
        <v>12600000</v>
      </c>
      <c r="K7" s="6"/>
      <c r="L7" s="6"/>
      <c r="M7" s="6">
        <v>12600000</v>
      </c>
      <c r="N7" s="6"/>
      <c r="O7" s="6"/>
    </row>
    <row r="8" spans="1:15" ht="21" customHeight="1">
      <c r="A8" s="21" t="s">
        <v>100</v>
      </c>
      <c r="B8" s="21" t="s">
        <v>101</v>
      </c>
      <c r="C8" s="6">
        <v>286919</v>
      </c>
      <c r="D8" s="6">
        <v>286919</v>
      </c>
      <c r="E8" s="6">
        <v>166919</v>
      </c>
      <c r="F8" s="6">
        <v>120000</v>
      </c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2" t="s">
        <v>102</v>
      </c>
      <c r="B9" s="22" t="s">
        <v>103</v>
      </c>
      <c r="C9" s="6">
        <v>166919</v>
      </c>
      <c r="D9" s="6">
        <v>166919</v>
      </c>
      <c r="E9" s="6">
        <v>166919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2" t="s">
        <v>104</v>
      </c>
      <c r="B10" s="22" t="s">
        <v>105</v>
      </c>
      <c r="C10" s="6">
        <v>120000</v>
      </c>
      <c r="D10" s="6">
        <v>120000</v>
      </c>
      <c r="E10" s="6"/>
      <c r="F10" s="6">
        <v>120000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1" t="s">
        <v>106</v>
      </c>
      <c r="B11" s="21" t="s">
        <v>107</v>
      </c>
      <c r="C11" s="6">
        <v>16811006</v>
      </c>
      <c r="D11" s="6">
        <v>4211006</v>
      </c>
      <c r="E11" s="6">
        <v>2865506</v>
      </c>
      <c r="F11" s="6">
        <v>1345500</v>
      </c>
      <c r="G11" s="6"/>
      <c r="H11" s="6"/>
      <c r="I11" s="6"/>
      <c r="J11" s="6">
        <v>12600000</v>
      </c>
      <c r="K11" s="6"/>
      <c r="L11" s="6"/>
      <c r="M11" s="6">
        <v>12600000</v>
      </c>
      <c r="N11" s="6"/>
      <c r="O11" s="6"/>
    </row>
    <row r="12" spans="1:15" ht="21" customHeight="1">
      <c r="A12" s="22" t="s">
        <v>108</v>
      </c>
      <c r="B12" s="22" t="s">
        <v>103</v>
      </c>
      <c r="C12" s="6">
        <v>16811006</v>
      </c>
      <c r="D12" s="6">
        <v>4211006</v>
      </c>
      <c r="E12" s="6">
        <v>2865506</v>
      </c>
      <c r="F12" s="6">
        <v>1345500</v>
      </c>
      <c r="G12" s="6"/>
      <c r="H12" s="6"/>
      <c r="I12" s="6"/>
      <c r="J12" s="6">
        <v>12600000</v>
      </c>
      <c r="K12" s="6"/>
      <c r="L12" s="6"/>
      <c r="M12" s="6">
        <v>12600000</v>
      </c>
      <c r="N12" s="6"/>
      <c r="O12" s="6"/>
    </row>
    <row r="13" spans="1:15" ht="21" customHeight="1">
      <c r="A13" s="21" t="s">
        <v>109</v>
      </c>
      <c r="B13" s="21" t="s">
        <v>110</v>
      </c>
      <c r="C13" s="6">
        <v>336522</v>
      </c>
      <c r="D13" s="6">
        <v>336522</v>
      </c>
      <c r="E13" s="6">
        <v>336522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2" t="s">
        <v>111</v>
      </c>
      <c r="B14" s="22" t="s">
        <v>103</v>
      </c>
      <c r="C14" s="6">
        <v>336522</v>
      </c>
      <c r="D14" s="6">
        <v>336522</v>
      </c>
      <c r="E14" s="6">
        <v>336522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0" t="s">
        <v>112</v>
      </c>
      <c r="B15" s="20" t="s">
        <v>113</v>
      </c>
      <c r="C15" s="6">
        <v>229350</v>
      </c>
      <c r="D15" s="6">
        <v>229350</v>
      </c>
      <c r="E15" s="6">
        <v>229350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1" t="s">
        <v>114</v>
      </c>
      <c r="B16" s="21" t="s">
        <v>115</v>
      </c>
      <c r="C16" s="6">
        <v>121237</v>
      </c>
      <c r="D16" s="6">
        <v>121237</v>
      </c>
      <c r="E16" s="6">
        <v>121237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2" t="s">
        <v>116</v>
      </c>
      <c r="B17" s="22" t="s">
        <v>117</v>
      </c>
      <c r="C17" s="6">
        <v>121237</v>
      </c>
      <c r="D17" s="6">
        <v>121237</v>
      </c>
      <c r="E17" s="6">
        <v>121237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1" t="s">
        <v>118</v>
      </c>
      <c r="B18" s="21" t="s">
        <v>119</v>
      </c>
      <c r="C18" s="6">
        <v>108113</v>
      </c>
      <c r="D18" s="6">
        <v>108113</v>
      </c>
      <c r="E18" s="6">
        <v>108113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2" t="s">
        <v>120</v>
      </c>
      <c r="B19" s="22" t="s">
        <v>121</v>
      </c>
      <c r="C19" s="6">
        <v>108113</v>
      </c>
      <c r="D19" s="6">
        <v>108113</v>
      </c>
      <c r="E19" s="6">
        <v>108113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0" t="s">
        <v>122</v>
      </c>
      <c r="B20" s="20" t="s">
        <v>123</v>
      </c>
      <c r="C20" s="6">
        <v>1189011.42</v>
      </c>
      <c r="D20" s="6">
        <v>1189011.42</v>
      </c>
      <c r="E20" s="6">
        <v>1157187.42</v>
      </c>
      <c r="F20" s="6">
        <v>31824</v>
      </c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1" t="s">
        <v>124</v>
      </c>
      <c r="B21" s="21" t="s">
        <v>125</v>
      </c>
      <c r="C21" s="6">
        <v>1139906.4099999999</v>
      </c>
      <c r="D21" s="6">
        <v>1139906.4099999999</v>
      </c>
      <c r="E21" s="6">
        <v>1139906.4099999999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2" t="s">
        <v>126</v>
      </c>
      <c r="B22" s="22" t="s">
        <v>127</v>
      </c>
      <c r="C22" s="6">
        <v>1039906.41</v>
      </c>
      <c r="D22" s="6">
        <v>1039906.41</v>
      </c>
      <c r="E22" s="6">
        <v>1039906.41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2" t="s">
        <v>128</v>
      </c>
      <c r="B23" s="22" t="s">
        <v>129</v>
      </c>
      <c r="C23" s="6">
        <v>100000</v>
      </c>
      <c r="D23" s="6">
        <v>100000</v>
      </c>
      <c r="E23" s="6">
        <v>100000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1" t="s">
        <v>130</v>
      </c>
      <c r="B24" s="21" t="s">
        <v>131</v>
      </c>
      <c r="C24" s="6">
        <v>31824</v>
      </c>
      <c r="D24" s="6">
        <v>31824</v>
      </c>
      <c r="E24" s="6"/>
      <c r="F24" s="6">
        <v>31824</v>
      </c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2" t="s">
        <v>132</v>
      </c>
      <c r="B25" s="22" t="s">
        <v>133</v>
      </c>
      <c r="C25" s="6">
        <v>31824</v>
      </c>
      <c r="D25" s="6">
        <v>31824</v>
      </c>
      <c r="E25" s="6"/>
      <c r="F25" s="6">
        <v>31824</v>
      </c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21" t="s">
        <v>134</v>
      </c>
      <c r="B26" s="21" t="s">
        <v>135</v>
      </c>
      <c r="C26" s="6">
        <v>17281.009999999998</v>
      </c>
      <c r="D26" s="6">
        <v>17281.009999999998</v>
      </c>
      <c r="E26" s="6">
        <v>17281.009999999998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1" customHeight="1">
      <c r="A27" s="22" t="s">
        <v>136</v>
      </c>
      <c r="B27" s="22" t="s">
        <v>135</v>
      </c>
      <c r="C27" s="6">
        <v>17281.009999999998</v>
      </c>
      <c r="D27" s="6">
        <v>17281.009999999998</v>
      </c>
      <c r="E27" s="6">
        <v>17281.009999999998</v>
      </c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21" customHeight="1">
      <c r="A28" s="20" t="s">
        <v>137</v>
      </c>
      <c r="B28" s="20" t="s">
        <v>138</v>
      </c>
      <c r="C28" s="6">
        <v>969426.81</v>
      </c>
      <c r="D28" s="6">
        <v>969426.81</v>
      </c>
      <c r="E28" s="6">
        <v>969426.81</v>
      </c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21" customHeight="1">
      <c r="A29" s="21" t="s">
        <v>139</v>
      </c>
      <c r="B29" s="21" t="s">
        <v>140</v>
      </c>
      <c r="C29" s="6">
        <v>969426.81</v>
      </c>
      <c r="D29" s="6">
        <v>969426.81</v>
      </c>
      <c r="E29" s="6">
        <v>969426.81</v>
      </c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ht="21" customHeight="1">
      <c r="A30" s="22" t="s">
        <v>141</v>
      </c>
      <c r="B30" s="22" t="s">
        <v>142</v>
      </c>
      <c r="C30" s="6">
        <v>248455</v>
      </c>
      <c r="D30" s="6">
        <v>248455</v>
      </c>
      <c r="E30" s="6">
        <v>248455</v>
      </c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ht="21" customHeight="1">
      <c r="A31" s="22" t="s">
        <v>143</v>
      </c>
      <c r="B31" s="22" t="s">
        <v>144</v>
      </c>
      <c r="C31" s="6">
        <v>292337.23</v>
      </c>
      <c r="D31" s="6">
        <v>292337.23</v>
      </c>
      <c r="E31" s="6">
        <v>292337.23</v>
      </c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ht="21" customHeight="1">
      <c r="A32" s="22" t="s">
        <v>145</v>
      </c>
      <c r="B32" s="22" t="s">
        <v>146</v>
      </c>
      <c r="C32" s="6">
        <v>382465.75</v>
      </c>
      <c r="D32" s="6">
        <v>382465.75</v>
      </c>
      <c r="E32" s="6">
        <v>382465.75</v>
      </c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21" customHeight="1">
      <c r="A33" s="22" t="s">
        <v>147</v>
      </c>
      <c r="B33" s="22" t="s">
        <v>148</v>
      </c>
      <c r="C33" s="6">
        <v>46168.83</v>
      </c>
      <c r="D33" s="6">
        <v>46168.83</v>
      </c>
      <c r="E33" s="6">
        <v>46168.83</v>
      </c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21" customHeight="1">
      <c r="A34" s="20" t="s">
        <v>149</v>
      </c>
      <c r="B34" s="20" t="s">
        <v>150</v>
      </c>
      <c r="C34" s="6">
        <v>562399</v>
      </c>
      <c r="D34" s="6">
        <v>562399</v>
      </c>
      <c r="E34" s="6">
        <v>562399</v>
      </c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1" customHeight="1">
      <c r="A35" s="21" t="s">
        <v>151</v>
      </c>
      <c r="B35" s="21" t="s">
        <v>152</v>
      </c>
      <c r="C35" s="6">
        <v>562399</v>
      </c>
      <c r="D35" s="6">
        <v>562399</v>
      </c>
      <c r="E35" s="6">
        <v>562399</v>
      </c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t="21" customHeight="1">
      <c r="A36" s="22" t="s">
        <v>153</v>
      </c>
      <c r="B36" s="22" t="s">
        <v>154</v>
      </c>
      <c r="C36" s="6">
        <v>562399</v>
      </c>
      <c r="D36" s="6">
        <v>562399</v>
      </c>
      <c r="E36" s="6">
        <v>562399</v>
      </c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21" customHeight="1">
      <c r="A37" s="20" t="s">
        <v>155</v>
      </c>
      <c r="B37" s="20" t="s">
        <v>156</v>
      </c>
      <c r="C37" s="6">
        <v>8035229.5</v>
      </c>
      <c r="D37" s="6">
        <v>8035229.5</v>
      </c>
      <c r="E37" s="6">
        <v>3070499</v>
      </c>
      <c r="F37" s="6">
        <v>4964730.5</v>
      </c>
      <c r="G37" s="6"/>
      <c r="H37" s="6"/>
      <c r="I37" s="6"/>
      <c r="J37" s="6"/>
      <c r="K37" s="6"/>
      <c r="L37" s="6"/>
      <c r="M37" s="6"/>
      <c r="N37" s="6"/>
      <c r="O37" s="6"/>
    </row>
    <row r="38" spans="1:15" ht="21" customHeight="1">
      <c r="A38" s="21" t="s">
        <v>157</v>
      </c>
      <c r="B38" s="21" t="s">
        <v>158</v>
      </c>
      <c r="C38" s="6">
        <v>2254164</v>
      </c>
      <c r="D38" s="6">
        <v>2254164</v>
      </c>
      <c r="E38" s="6">
        <v>2182164</v>
      </c>
      <c r="F38" s="6">
        <v>72000</v>
      </c>
      <c r="G38" s="6"/>
      <c r="H38" s="6"/>
      <c r="I38" s="6"/>
      <c r="J38" s="6"/>
      <c r="K38" s="6"/>
      <c r="L38" s="6"/>
      <c r="M38" s="6"/>
      <c r="N38" s="6"/>
      <c r="O38" s="6"/>
    </row>
    <row r="39" spans="1:15" ht="21" customHeight="1">
      <c r="A39" s="22" t="s">
        <v>159</v>
      </c>
      <c r="B39" s="22" t="s">
        <v>160</v>
      </c>
      <c r="C39" s="6">
        <v>2254164</v>
      </c>
      <c r="D39" s="6">
        <v>2254164</v>
      </c>
      <c r="E39" s="6">
        <v>2182164</v>
      </c>
      <c r="F39" s="6">
        <v>72000</v>
      </c>
      <c r="G39" s="6"/>
      <c r="H39" s="6"/>
      <c r="I39" s="6"/>
      <c r="J39" s="6"/>
      <c r="K39" s="6"/>
      <c r="L39" s="6"/>
      <c r="M39" s="6"/>
      <c r="N39" s="6"/>
      <c r="O39" s="6"/>
    </row>
    <row r="40" spans="1:15" ht="21" customHeight="1">
      <c r="A40" s="21" t="s">
        <v>161</v>
      </c>
      <c r="B40" s="21" t="s">
        <v>162</v>
      </c>
      <c r="C40" s="6">
        <v>660387</v>
      </c>
      <c r="D40" s="6">
        <v>660387</v>
      </c>
      <c r="E40" s="6">
        <v>660387</v>
      </c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ht="21" customHeight="1">
      <c r="A41" s="22" t="s">
        <v>163</v>
      </c>
      <c r="B41" s="22" t="s">
        <v>164</v>
      </c>
      <c r="C41" s="6">
        <v>660387</v>
      </c>
      <c r="D41" s="6">
        <v>660387</v>
      </c>
      <c r="E41" s="6">
        <v>660387</v>
      </c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21" customHeight="1">
      <c r="A42" s="21" t="s">
        <v>165</v>
      </c>
      <c r="B42" s="21" t="s">
        <v>166</v>
      </c>
      <c r="C42" s="6">
        <v>227948</v>
      </c>
      <c r="D42" s="6">
        <v>227948</v>
      </c>
      <c r="E42" s="6">
        <v>227948</v>
      </c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ht="21" customHeight="1">
      <c r="A43" s="22" t="s">
        <v>167</v>
      </c>
      <c r="B43" s="22" t="s">
        <v>168</v>
      </c>
      <c r="C43" s="6">
        <v>227948</v>
      </c>
      <c r="D43" s="6">
        <v>227948</v>
      </c>
      <c r="E43" s="6">
        <v>227948</v>
      </c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ht="21" customHeight="1">
      <c r="A44" s="21" t="s">
        <v>169</v>
      </c>
      <c r="B44" s="21" t="s">
        <v>170</v>
      </c>
      <c r="C44" s="6">
        <v>4892730.5</v>
      </c>
      <c r="D44" s="6">
        <v>4892730.5</v>
      </c>
      <c r="E44" s="6"/>
      <c r="F44" s="6">
        <v>4892730.5</v>
      </c>
      <c r="G44" s="6"/>
      <c r="H44" s="6"/>
      <c r="I44" s="6"/>
      <c r="J44" s="6"/>
      <c r="K44" s="6"/>
      <c r="L44" s="6"/>
      <c r="M44" s="6"/>
      <c r="N44" s="6"/>
      <c r="O44" s="6"/>
    </row>
    <row r="45" spans="1:15" ht="21" customHeight="1">
      <c r="A45" s="22" t="s">
        <v>171</v>
      </c>
      <c r="B45" s="22" t="s">
        <v>172</v>
      </c>
      <c r="C45" s="6">
        <v>3672530.5</v>
      </c>
      <c r="D45" s="6">
        <v>3672530.5</v>
      </c>
      <c r="E45" s="6"/>
      <c r="F45" s="6">
        <v>3672530.5</v>
      </c>
      <c r="G45" s="6"/>
      <c r="H45" s="6"/>
      <c r="I45" s="6"/>
      <c r="J45" s="6"/>
      <c r="K45" s="6"/>
      <c r="L45" s="6"/>
      <c r="M45" s="6"/>
      <c r="N45" s="6"/>
      <c r="O45" s="6"/>
    </row>
    <row r="46" spans="1:15" ht="21" customHeight="1">
      <c r="A46" s="22" t="s">
        <v>173</v>
      </c>
      <c r="B46" s="22" t="s">
        <v>174</v>
      </c>
      <c r="C46" s="6">
        <v>1220200</v>
      </c>
      <c r="D46" s="6">
        <v>1220200</v>
      </c>
      <c r="E46" s="6"/>
      <c r="F46" s="6">
        <v>1220200</v>
      </c>
      <c r="G46" s="6"/>
      <c r="H46" s="6"/>
      <c r="I46" s="6"/>
      <c r="J46" s="6"/>
      <c r="K46" s="6"/>
      <c r="L46" s="6"/>
      <c r="M46" s="6"/>
      <c r="N46" s="6"/>
      <c r="O46" s="6"/>
    </row>
    <row r="47" spans="1:15" ht="21" customHeight="1">
      <c r="A47" s="20" t="s">
        <v>175</v>
      </c>
      <c r="B47" s="20" t="s">
        <v>176</v>
      </c>
      <c r="C47" s="6">
        <v>100000</v>
      </c>
      <c r="D47" s="6">
        <v>100000</v>
      </c>
      <c r="E47" s="6"/>
      <c r="F47" s="6">
        <v>100000</v>
      </c>
      <c r="G47" s="6"/>
      <c r="H47" s="6"/>
      <c r="I47" s="6"/>
      <c r="J47" s="6"/>
      <c r="K47" s="6"/>
      <c r="L47" s="6"/>
      <c r="M47" s="6"/>
      <c r="N47" s="6"/>
      <c r="O47" s="6"/>
    </row>
    <row r="48" spans="1:15" ht="21" customHeight="1">
      <c r="A48" s="21" t="s">
        <v>177</v>
      </c>
      <c r="B48" s="21" t="s">
        <v>178</v>
      </c>
      <c r="C48" s="6">
        <v>100000</v>
      </c>
      <c r="D48" s="6">
        <v>100000</v>
      </c>
      <c r="E48" s="6"/>
      <c r="F48" s="6">
        <v>100000</v>
      </c>
      <c r="G48" s="6"/>
      <c r="H48" s="6"/>
      <c r="I48" s="6"/>
      <c r="J48" s="6"/>
      <c r="K48" s="6"/>
      <c r="L48" s="6"/>
      <c r="M48" s="6"/>
      <c r="N48" s="6"/>
      <c r="O48" s="6"/>
    </row>
    <row r="49" spans="1:15" ht="21" customHeight="1">
      <c r="A49" s="22" t="s">
        <v>179</v>
      </c>
      <c r="B49" s="22" t="s">
        <v>180</v>
      </c>
      <c r="C49" s="6">
        <v>100000</v>
      </c>
      <c r="D49" s="6">
        <v>100000</v>
      </c>
      <c r="E49" s="6"/>
      <c r="F49" s="6">
        <v>100000</v>
      </c>
      <c r="G49" s="6"/>
      <c r="H49" s="6"/>
      <c r="I49" s="6"/>
      <c r="J49" s="6"/>
      <c r="K49" s="6"/>
      <c r="L49" s="6"/>
      <c r="M49" s="6"/>
      <c r="N49" s="6"/>
      <c r="O49" s="6"/>
    </row>
    <row r="50" spans="1:15" ht="21" customHeight="1">
      <c r="A50" s="20" t="s">
        <v>181</v>
      </c>
      <c r="B50" s="20" t="s">
        <v>182</v>
      </c>
      <c r="C50" s="6">
        <v>779929.8</v>
      </c>
      <c r="D50" s="6">
        <v>779929.8</v>
      </c>
      <c r="E50" s="6">
        <v>779929.8</v>
      </c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21" customHeight="1">
      <c r="A51" s="21" t="s">
        <v>183</v>
      </c>
      <c r="B51" s="21" t="s">
        <v>184</v>
      </c>
      <c r="C51" s="6">
        <v>779929.8</v>
      </c>
      <c r="D51" s="6">
        <v>779929.8</v>
      </c>
      <c r="E51" s="6">
        <v>779929.8</v>
      </c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21" customHeight="1">
      <c r="A52" s="22" t="s">
        <v>185</v>
      </c>
      <c r="B52" s="22" t="s">
        <v>186</v>
      </c>
      <c r="C52" s="6">
        <v>779929.8</v>
      </c>
      <c r="D52" s="6">
        <v>779929.8</v>
      </c>
      <c r="E52" s="6">
        <v>779929.8</v>
      </c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21" customHeight="1">
      <c r="A53" s="20" t="s">
        <v>187</v>
      </c>
      <c r="B53" s="20" t="s">
        <v>188</v>
      </c>
      <c r="C53" s="6">
        <v>40000</v>
      </c>
      <c r="D53" s="6">
        <v>40000</v>
      </c>
      <c r="E53" s="6"/>
      <c r="F53" s="6">
        <v>40000</v>
      </c>
      <c r="G53" s="6"/>
      <c r="H53" s="6"/>
      <c r="I53" s="6"/>
      <c r="J53" s="6"/>
      <c r="K53" s="6"/>
      <c r="L53" s="6"/>
      <c r="M53" s="6"/>
      <c r="N53" s="6"/>
      <c r="O53" s="6"/>
    </row>
    <row r="54" spans="1:15" ht="21" customHeight="1">
      <c r="A54" s="21" t="s">
        <v>189</v>
      </c>
      <c r="B54" s="21" t="s">
        <v>190</v>
      </c>
      <c r="C54" s="6">
        <v>40000</v>
      </c>
      <c r="D54" s="6">
        <v>40000</v>
      </c>
      <c r="E54" s="6"/>
      <c r="F54" s="6">
        <v>40000</v>
      </c>
      <c r="G54" s="6"/>
      <c r="H54" s="6"/>
      <c r="I54" s="6"/>
      <c r="J54" s="6"/>
      <c r="K54" s="6"/>
      <c r="L54" s="6"/>
      <c r="M54" s="6"/>
      <c r="N54" s="6"/>
      <c r="O54" s="6"/>
    </row>
    <row r="55" spans="1:15" ht="21" customHeight="1">
      <c r="A55" s="22" t="s">
        <v>191</v>
      </c>
      <c r="B55" s="22" t="s">
        <v>192</v>
      </c>
      <c r="C55" s="6">
        <v>40000</v>
      </c>
      <c r="D55" s="6">
        <v>40000</v>
      </c>
      <c r="E55" s="6"/>
      <c r="F55" s="6">
        <v>40000</v>
      </c>
      <c r="G55" s="6"/>
      <c r="H55" s="6"/>
      <c r="I55" s="6"/>
      <c r="J55" s="6"/>
      <c r="K55" s="6"/>
      <c r="L55" s="6"/>
      <c r="M55" s="6"/>
      <c r="N55" s="6"/>
      <c r="O55" s="6"/>
    </row>
    <row r="56" spans="1:15" ht="21" customHeight="1">
      <c r="A56" s="112" t="s">
        <v>55</v>
      </c>
      <c r="B56" s="113"/>
      <c r="C56" s="6">
        <v>29339793.530000001</v>
      </c>
      <c r="D56" s="6">
        <v>16739793.529999999</v>
      </c>
      <c r="E56" s="6">
        <v>10137739.029999999</v>
      </c>
      <c r="F56" s="6">
        <v>6602054.5</v>
      </c>
      <c r="G56" s="6"/>
      <c r="H56" s="6"/>
      <c r="I56" s="6"/>
      <c r="J56" s="6">
        <v>12600000</v>
      </c>
      <c r="K56" s="6"/>
      <c r="L56" s="6"/>
      <c r="M56" s="6">
        <v>12600000</v>
      </c>
      <c r="N56" s="6"/>
      <c r="O56" s="6"/>
    </row>
  </sheetData>
  <mergeCells count="12">
    <mergeCell ref="A1:O1"/>
    <mergeCell ref="A2:O2"/>
    <mergeCell ref="A3:B3"/>
    <mergeCell ref="A56:B56"/>
    <mergeCell ref="G4:G5"/>
    <mergeCell ref="H4:H5"/>
    <mergeCell ref="I4:I5"/>
    <mergeCell ref="C4:C5"/>
    <mergeCell ref="A4:A5"/>
    <mergeCell ref="B4:B5"/>
    <mergeCell ref="J4:O4"/>
    <mergeCell ref="D4:F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A674-BB84-1CD6-C054-F1B1F06B43B6}">
  <sheetPr>
    <outlinePr summaryRight="0"/>
    <pageSetUpPr fitToPage="1"/>
  </sheetPr>
  <dimension ref="A1:D34"/>
  <sheetViews>
    <sheetView showGridLines="0" showZeros="0" workbookViewId="0"/>
  </sheetViews>
  <sheetFormatPr defaultColWidth="8.5546875" defaultRowHeight="12.75" customHeight="1"/>
  <cols>
    <col min="1" max="4" width="35.5546875" customWidth="1"/>
  </cols>
  <sheetData>
    <row r="1" spans="1:4" ht="15" customHeight="1">
      <c r="A1" s="23"/>
      <c r="B1" s="1"/>
      <c r="C1" s="1"/>
      <c r="D1" s="1" t="s">
        <v>193</v>
      </c>
    </row>
    <row r="2" spans="1:4" ht="41.25" customHeight="1">
      <c r="A2" s="87" t="str">
        <f>"2026"&amp;"年部门财政拨款收支预算总表"</f>
        <v>2026年部门财政拨款收支预算总表</v>
      </c>
      <c r="B2" s="88"/>
      <c r="C2" s="88"/>
      <c r="D2" s="88"/>
    </row>
    <row r="3" spans="1:4" ht="17.25" customHeight="1">
      <c r="A3" s="89" t="str">
        <f>"单位名称："&amp;"禄劝彝族苗族自治县马鹿塘乡人民政府"</f>
        <v>单位名称：禄劝彝族苗族自治县马鹿塘乡人民政府</v>
      </c>
      <c r="B3" s="90"/>
      <c r="D3" s="1" t="s">
        <v>1</v>
      </c>
    </row>
    <row r="4" spans="1:4" ht="17.25" customHeight="1">
      <c r="A4" s="91" t="s">
        <v>2</v>
      </c>
      <c r="B4" s="92"/>
      <c r="C4" s="91" t="s">
        <v>3</v>
      </c>
      <c r="D4" s="92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194</v>
      </c>
      <c r="B6" s="6">
        <v>16599793.529999999</v>
      </c>
      <c r="C6" s="5" t="s">
        <v>195</v>
      </c>
      <c r="D6" s="6">
        <v>16739793.529999999</v>
      </c>
    </row>
    <row r="7" spans="1:4" ht="16.5" customHeight="1">
      <c r="A7" s="5" t="s">
        <v>196</v>
      </c>
      <c r="B7" s="6">
        <v>16599793.529999999</v>
      </c>
      <c r="C7" s="5" t="s">
        <v>197</v>
      </c>
      <c r="D7" s="6">
        <v>4834447</v>
      </c>
    </row>
    <row r="8" spans="1:4" ht="16.5" customHeight="1">
      <c r="A8" s="5" t="s">
        <v>198</v>
      </c>
      <c r="B8" s="6"/>
      <c r="C8" s="5" t="s">
        <v>199</v>
      </c>
      <c r="D8" s="6"/>
    </row>
    <row r="9" spans="1:4" ht="16.5" customHeight="1">
      <c r="A9" s="5" t="s">
        <v>200</v>
      </c>
      <c r="B9" s="6"/>
      <c r="C9" s="5" t="s">
        <v>201</v>
      </c>
      <c r="D9" s="6"/>
    </row>
    <row r="10" spans="1:4" ht="16.5" customHeight="1">
      <c r="A10" s="5" t="s">
        <v>202</v>
      </c>
      <c r="B10" s="6">
        <v>140000</v>
      </c>
      <c r="C10" s="5" t="s">
        <v>203</v>
      </c>
      <c r="D10" s="6"/>
    </row>
    <row r="11" spans="1:4" ht="16.5" customHeight="1">
      <c r="A11" s="5" t="s">
        <v>196</v>
      </c>
      <c r="B11" s="6">
        <v>140000</v>
      </c>
      <c r="C11" s="5" t="s">
        <v>204</v>
      </c>
      <c r="D11" s="6"/>
    </row>
    <row r="12" spans="1:4" ht="16.5" customHeight="1">
      <c r="A12" s="9" t="s">
        <v>198</v>
      </c>
      <c r="B12" s="6"/>
      <c r="C12" s="24" t="s">
        <v>205</v>
      </c>
      <c r="D12" s="6"/>
    </row>
    <row r="13" spans="1:4" ht="16.5" customHeight="1">
      <c r="A13" s="9" t="s">
        <v>200</v>
      </c>
      <c r="B13" s="6"/>
      <c r="C13" s="24" t="s">
        <v>206</v>
      </c>
      <c r="D13" s="6">
        <v>229350</v>
      </c>
    </row>
    <row r="14" spans="1:4" ht="16.5" customHeight="1">
      <c r="A14" s="10"/>
      <c r="B14" s="6"/>
      <c r="C14" s="24" t="s">
        <v>207</v>
      </c>
      <c r="D14" s="6">
        <v>1189011.42</v>
      </c>
    </row>
    <row r="15" spans="1:4" ht="16.5" customHeight="1">
      <c r="A15" s="10"/>
      <c r="B15" s="6"/>
      <c r="C15" s="24" t="s">
        <v>208</v>
      </c>
      <c r="D15" s="6">
        <v>969426.81</v>
      </c>
    </row>
    <row r="16" spans="1:4" ht="16.5" customHeight="1">
      <c r="A16" s="10"/>
      <c r="B16" s="6"/>
      <c r="C16" s="24" t="s">
        <v>209</v>
      </c>
      <c r="D16" s="6"/>
    </row>
    <row r="17" spans="1:4" ht="16.5" customHeight="1">
      <c r="A17" s="10"/>
      <c r="B17" s="6"/>
      <c r="C17" s="24" t="s">
        <v>210</v>
      </c>
      <c r="D17" s="6">
        <v>562399</v>
      </c>
    </row>
    <row r="18" spans="1:4" ht="16.5" customHeight="1">
      <c r="A18" s="10"/>
      <c r="B18" s="6"/>
      <c r="C18" s="24" t="s">
        <v>211</v>
      </c>
      <c r="D18" s="6">
        <v>8035229.5</v>
      </c>
    </row>
    <row r="19" spans="1:4" ht="16.5" customHeight="1">
      <c r="A19" s="10"/>
      <c r="B19" s="6"/>
      <c r="C19" s="24" t="s">
        <v>212</v>
      </c>
      <c r="D19" s="6">
        <v>100000</v>
      </c>
    </row>
    <row r="20" spans="1:4" ht="16.5" customHeight="1">
      <c r="A20" s="10"/>
      <c r="B20" s="6"/>
      <c r="C20" s="24" t="s">
        <v>213</v>
      </c>
      <c r="D20" s="6"/>
    </row>
    <row r="21" spans="1:4" ht="16.5" customHeight="1">
      <c r="A21" s="10"/>
      <c r="B21" s="6"/>
      <c r="C21" s="24" t="s">
        <v>214</v>
      </c>
      <c r="D21" s="6"/>
    </row>
    <row r="22" spans="1:4" ht="16.5" customHeight="1">
      <c r="A22" s="10"/>
      <c r="B22" s="6"/>
      <c r="C22" s="24" t="s">
        <v>215</v>
      </c>
      <c r="D22" s="6"/>
    </row>
    <row r="23" spans="1:4" ht="16.5" customHeight="1">
      <c r="A23" s="10"/>
      <c r="B23" s="6"/>
      <c r="C23" s="24" t="s">
        <v>216</v>
      </c>
      <c r="D23" s="6"/>
    </row>
    <row r="24" spans="1:4" ht="16.5" customHeight="1">
      <c r="A24" s="10"/>
      <c r="B24" s="6"/>
      <c r="C24" s="24" t="s">
        <v>217</v>
      </c>
      <c r="D24" s="6"/>
    </row>
    <row r="25" spans="1:4" ht="16.5" customHeight="1">
      <c r="A25" s="10"/>
      <c r="B25" s="6"/>
      <c r="C25" s="24" t="s">
        <v>218</v>
      </c>
      <c r="D25" s="6">
        <v>779929.8</v>
      </c>
    </row>
    <row r="26" spans="1:4" ht="16.5" customHeight="1">
      <c r="A26" s="10"/>
      <c r="B26" s="6"/>
      <c r="C26" s="24" t="s">
        <v>219</v>
      </c>
      <c r="D26" s="6"/>
    </row>
    <row r="27" spans="1:4" ht="16.5" customHeight="1">
      <c r="A27" s="10"/>
      <c r="B27" s="6"/>
      <c r="C27" s="24" t="s">
        <v>220</v>
      </c>
      <c r="D27" s="6"/>
    </row>
    <row r="28" spans="1:4" ht="16.5" customHeight="1">
      <c r="A28" s="10"/>
      <c r="B28" s="6"/>
      <c r="C28" s="24" t="s">
        <v>221</v>
      </c>
      <c r="D28" s="6">
        <v>40000</v>
      </c>
    </row>
    <row r="29" spans="1:4" ht="16.5" customHeight="1">
      <c r="A29" s="10"/>
      <c r="B29" s="6"/>
      <c r="C29" s="24" t="s">
        <v>222</v>
      </c>
      <c r="D29" s="6"/>
    </row>
    <row r="30" spans="1:4" ht="16.5" customHeight="1">
      <c r="A30" s="10"/>
      <c r="B30" s="6"/>
      <c r="C30" s="24" t="s">
        <v>223</v>
      </c>
      <c r="D30" s="6"/>
    </row>
    <row r="31" spans="1:4" ht="16.5" customHeight="1">
      <c r="A31" s="10"/>
      <c r="B31" s="6"/>
      <c r="C31" s="9" t="s">
        <v>224</v>
      </c>
      <c r="D31" s="6"/>
    </row>
    <row r="32" spans="1:4" ht="16.5" customHeight="1">
      <c r="A32" s="10"/>
      <c r="B32" s="6"/>
      <c r="C32" s="9" t="s">
        <v>225</v>
      </c>
      <c r="D32" s="6"/>
    </row>
    <row r="33" spans="1:4" ht="16.5" customHeight="1">
      <c r="A33" s="10"/>
      <c r="B33" s="6"/>
      <c r="C33" s="25" t="s">
        <v>226</v>
      </c>
      <c r="D33" s="6"/>
    </row>
    <row r="34" spans="1:4" ht="15" customHeight="1">
      <c r="A34" s="11" t="s">
        <v>50</v>
      </c>
      <c r="B34" s="26">
        <v>16739793.529999999</v>
      </c>
      <c r="C34" s="11" t="s">
        <v>51</v>
      </c>
      <c r="D34" s="26">
        <v>16739793.529999999</v>
      </c>
    </row>
  </sheetData>
  <mergeCells count="4">
    <mergeCell ref="A2:D2"/>
    <mergeCell ref="A4:B4"/>
    <mergeCell ref="C4:D4"/>
    <mergeCell ref="A3:B3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A5383-B35D-85DB-641E-EB69376B4DFC}">
  <sheetPr>
    <outlinePr summaryRight="0"/>
    <pageSetUpPr fitToPage="1"/>
  </sheetPr>
  <dimension ref="A1:G56"/>
  <sheetViews>
    <sheetView showZeros="0" workbookViewId="0"/>
  </sheetViews>
  <sheetFormatPr defaultColWidth="9.109375" defaultRowHeight="14.25" customHeight="1"/>
  <cols>
    <col min="1" max="1" width="20.109375" customWidth="1"/>
    <col min="2" max="2" width="44" customWidth="1"/>
    <col min="3" max="7" width="24.109375" customWidth="1"/>
  </cols>
  <sheetData>
    <row r="1" spans="1:7" ht="14.25" customHeight="1">
      <c r="D1" s="27"/>
      <c r="F1" s="28"/>
      <c r="G1" s="3" t="s">
        <v>227</v>
      </c>
    </row>
    <row r="2" spans="1:7" ht="41.25" customHeight="1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pans="1:7" ht="18" customHeight="1">
      <c r="A3" s="29" t="str">
        <f>"单位名称："&amp;"禄劝彝族苗族自治县马鹿塘乡人民政府"</f>
        <v>单位名称：禄劝彝族苗族自治县马鹿塘乡人民政府</v>
      </c>
      <c r="F3" s="30"/>
      <c r="G3" s="3" t="s">
        <v>1</v>
      </c>
    </row>
    <row r="4" spans="1:7" ht="20.25" customHeight="1">
      <c r="A4" s="125" t="s">
        <v>228</v>
      </c>
      <c r="B4" s="126"/>
      <c r="C4" s="134" t="s">
        <v>55</v>
      </c>
      <c r="D4" s="131" t="s">
        <v>76</v>
      </c>
      <c r="E4" s="132"/>
      <c r="F4" s="133"/>
      <c r="G4" s="129" t="s">
        <v>77</v>
      </c>
    </row>
    <row r="5" spans="1:7" ht="20.25" customHeight="1">
      <c r="A5" s="31" t="s">
        <v>73</v>
      </c>
      <c r="B5" s="31" t="s">
        <v>74</v>
      </c>
      <c r="C5" s="135"/>
      <c r="D5" s="33" t="s">
        <v>57</v>
      </c>
      <c r="E5" s="33" t="s">
        <v>229</v>
      </c>
      <c r="F5" s="33" t="s">
        <v>230</v>
      </c>
      <c r="G5" s="130"/>
    </row>
    <row r="6" spans="1:7" ht="15" customHeight="1">
      <c r="A6" s="34" t="s">
        <v>83</v>
      </c>
      <c r="B6" s="34" t="s">
        <v>84</v>
      </c>
      <c r="C6" s="34" t="s">
        <v>85</v>
      </c>
      <c r="D6" s="34" t="s">
        <v>86</v>
      </c>
      <c r="E6" s="34" t="s">
        <v>87</v>
      </c>
      <c r="F6" s="34" t="s">
        <v>88</v>
      </c>
      <c r="G6" s="34" t="s">
        <v>89</v>
      </c>
    </row>
    <row r="7" spans="1:7" ht="18" customHeight="1">
      <c r="A7" s="25" t="s">
        <v>98</v>
      </c>
      <c r="B7" s="25" t="s">
        <v>99</v>
      </c>
      <c r="C7" s="6">
        <v>4834447</v>
      </c>
      <c r="D7" s="6">
        <v>3368947</v>
      </c>
      <c r="E7" s="6">
        <v>3060647</v>
      </c>
      <c r="F7" s="6">
        <v>308300</v>
      </c>
      <c r="G7" s="6">
        <v>1465500</v>
      </c>
    </row>
    <row r="8" spans="1:7" ht="18" customHeight="1">
      <c r="A8" s="35" t="s">
        <v>100</v>
      </c>
      <c r="B8" s="35" t="s">
        <v>101</v>
      </c>
      <c r="C8" s="6">
        <v>286919</v>
      </c>
      <c r="D8" s="6">
        <v>166919</v>
      </c>
      <c r="E8" s="6">
        <v>154819</v>
      </c>
      <c r="F8" s="6">
        <v>12100</v>
      </c>
      <c r="G8" s="6">
        <v>120000</v>
      </c>
    </row>
    <row r="9" spans="1:7" ht="18" customHeight="1">
      <c r="A9" s="36" t="s">
        <v>102</v>
      </c>
      <c r="B9" s="36" t="s">
        <v>103</v>
      </c>
      <c r="C9" s="6">
        <v>166919</v>
      </c>
      <c r="D9" s="6">
        <v>166919</v>
      </c>
      <c r="E9" s="6">
        <v>154819</v>
      </c>
      <c r="F9" s="6">
        <v>12100</v>
      </c>
      <c r="G9" s="6"/>
    </row>
    <row r="10" spans="1:7" ht="18" customHeight="1">
      <c r="A10" s="36" t="s">
        <v>104</v>
      </c>
      <c r="B10" s="36" t="s">
        <v>105</v>
      </c>
      <c r="C10" s="6">
        <v>120000</v>
      </c>
      <c r="D10" s="6"/>
      <c r="E10" s="6"/>
      <c r="F10" s="6"/>
      <c r="G10" s="6">
        <v>120000</v>
      </c>
    </row>
    <row r="11" spans="1:7" ht="18" customHeight="1">
      <c r="A11" s="35" t="s">
        <v>106</v>
      </c>
      <c r="B11" s="35" t="s">
        <v>107</v>
      </c>
      <c r="C11" s="6">
        <v>4211006</v>
      </c>
      <c r="D11" s="6">
        <v>2865506</v>
      </c>
      <c r="E11" s="6">
        <v>2593506</v>
      </c>
      <c r="F11" s="6">
        <v>272000</v>
      </c>
      <c r="G11" s="6">
        <v>1345500</v>
      </c>
    </row>
    <row r="12" spans="1:7" ht="18" customHeight="1">
      <c r="A12" s="36" t="s">
        <v>108</v>
      </c>
      <c r="B12" s="36" t="s">
        <v>103</v>
      </c>
      <c r="C12" s="6">
        <v>4211006</v>
      </c>
      <c r="D12" s="6">
        <v>2865506</v>
      </c>
      <c r="E12" s="6">
        <v>2593506</v>
      </c>
      <c r="F12" s="6">
        <v>272000</v>
      </c>
      <c r="G12" s="6">
        <v>1345500</v>
      </c>
    </row>
    <row r="13" spans="1:7" ht="18" customHeight="1">
      <c r="A13" s="35" t="s">
        <v>109</v>
      </c>
      <c r="B13" s="35" t="s">
        <v>110</v>
      </c>
      <c r="C13" s="6">
        <v>336522</v>
      </c>
      <c r="D13" s="6">
        <v>336522</v>
      </c>
      <c r="E13" s="6">
        <v>312322</v>
      </c>
      <c r="F13" s="6">
        <v>24200</v>
      </c>
      <c r="G13" s="6"/>
    </row>
    <row r="14" spans="1:7" ht="18" customHeight="1">
      <c r="A14" s="36" t="s">
        <v>111</v>
      </c>
      <c r="B14" s="36" t="s">
        <v>103</v>
      </c>
      <c r="C14" s="6">
        <v>336522</v>
      </c>
      <c r="D14" s="6">
        <v>336522</v>
      </c>
      <c r="E14" s="6">
        <v>312322</v>
      </c>
      <c r="F14" s="6">
        <v>24200</v>
      </c>
      <c r="G14" s="6"/>
    </row>
    <row r="15" spans="1:7" ht="18" customHeight="1">
      <c r="A15" s="25" t="s">
        <v>112</v>
      </c>
      <c r="B15" s="25" t="s">
        <v>113</v>
      </c>
      <c r="C15" s="6">
        <v>229350</v>
      </c>
      <c r="D15" s="6">
        <v>229350</v>
      </c>
      <c r="E15" s="6">
        <v>223150</v>
      </c>
      <c r="F15" s="6">
        <v>6200</v>
      </c>
      <c r="G15" s="6"/>
    </row>
    <row r="16" spans="1:7" ht="18" customHeight="1">
      <c r="A16" s="35" t="s">
        <v>114</v>
      </c>
      <c r="B16" s="35" t="s">
        <v>115</v>
      </c>
      <c r="C16" s="6">
        <v>121237</v>
      </c>
      <c r="D16" s="6">
        <v>121237</v>
      </c>
      <c r="E16" s="6">
        <v>118137</v>
      </c>
      <c r="F16" s="6">
        <v>3100</v>
      </c>
      <c r="G16" s="6"/>
    </row>
    <row r="17" spans="1:7" ht="18" customHeight="1">
      <c r="A17" s="36" t="s">
        <v>116</v>
      </c>
      <c r="B17" s="36" t="s">
        <v>117</v>
      </c>
      <c r="C17" s="6">
        <v>121237</v>
      </c>
      <c r="D17" s="6">
        <v>121237</v>
      </c>
      <c r="E17" s="6">
        <v>118137</v>
      </c>
      <c r="F17" s="6">
        <v>3100</v>
      </c>
      <c r="G17" s="6"/>
    </row>
    <row r="18" spans="1:7" ht="18" customHeight="1">
      <c r="A18" s="35" t="s">
        <v>118</v>
      </c>
      <c r="B18" s="35" t="s">
        <v>119</v>
      </c>
      <c r="C18" s="6">
        <v>108113</v>
      </c>
      <c r="D18" s="6">
        <v>108113</v>
      </c>
      <c r="E18" s="6">
        <v>105013</v>
      </c>
      <c r="F18" s="6">
        <v>3100</v>
      </c>
      <c r="G18" s="6"/>
    </row>
    <row r="19" spans="1:7" ht="18" customHeight="1">
      <c r="A19" s="36" t="s">
        <v>120</v>
      </c>
      <c r="B19" s="36" t="s">
        <v>121</v>
      </c>
      <c r="C19" s="6">
        <v>108113</v>
      </c>
      <c r="D19" s="6">
        <v>108113</v>
      </c>
      <c r="E19" s="6">
        <v>105013</v>
      </c>
      <c r="F19" s="6">
        <v>3100</v>
      </c>
      <c r="G19" s="6"/>
    </row>
    <row r="20" spans="1:7" ht="18" customHeight="1">
      <c r="A20" s="25" t="s">
        <v>122</v>
      </c>
      <c r="B20" s="25" t="s">
        <v>123</v>
      </c>
      <c r="C20" s="6">
        <v>1189011.42</v>
      </c>
      <c r="D20" s="6">
        <v>1157187.42</v>
      </c>
      <c r="E20" s="6">
        <v>1157187.42</v>
      </c>
      <c r="F20" s="6"/>
      <c r="G20" s="6">
        <v>31824</v>
      </c>
    </row>
    <row r="21" spans="1:7" ht="18" customHeight="1">
      <c r="A21" s="35" t="s">
        <v>124</v>
      </c>
      <c r="B21" s="35" t="s">
        <v>125</v>
      </c>
      <c r="C21" s="6">
        <v>1139906.4099999999</v>
      </c>
      <c r="D21" s="6">
        <v>1139906.4099999999</v>
      </c>
      <c r="E21" s="6">
        <v>1139906.4099999999</v>
      </c>
      <c r="F21" s="6"/>
      <c r="G21" s="6"/>
    </row>
    <row r="22" spans="1:7" ht="18" customHeight="1">
      <c r="A22" s="36" t="s">
        <v>126</v>
      </c>
      <c r="B22" s="36" t="s">
        <v>127</v>
      </c>
      <c r="C22" s="6">
        <v>1039906.41</v>
      </c>
      <c r="D22" s="6">
        <v>1039906.41</v>
      </c>
      <c r="E22" s="6">
        <v>1039906.41</v>
      </c>
      <c r="F22" s="6"/>
      <c r="G22" s="6"/>
    </row>
    <row r="23" spans="1:7" ht="18" customHeight="1">
      <c r="A23" s="36" t="s">
        <v>128</v>
      </c>
      <c r="B23" s="36" t="s">
        <v>129</v>
      </c>
      <c r="C23" s="6">
        <v>100000</v>
      </c>
      <c r="D23" s="6">
        <v>100000</v>
      </c>
      <c r="E23" s="6">
        <v>100000</v>
      </c>
      <c r="F23" s="6"/>
      <c r="G23" s="6"/>
    </row>
    <row r="24" spans="1:7" ht="18" customHeight="1">
      <c r="A24" s="35" t="s">
        <v>130</v>
      </c>
      <c r="B24" s="35" t="s">
        <v>131</v>
      </c>
      <c r="C24" s="6">
        <v>31824</v>
      </c>
      <c r="D24" s="6"/>
      <c r="E24" s="6"/>
      <c r="F24" s="6"/>
      <c r="G24" s="6">
        <v>31824</v>
      </c>
    </row>
    <row r="25" spans="1:7" ht="18" customHeight="1">
      <c r="A25" s="36" t="s">
        <v>132</v>
      </c>
      <c r="B25" s="36" t="s">
        <v>133</v>
      </c>
      <c r="C25" s="6">
        <v>31824</v>
      </c>
      <c r="D25" s="6"/>
      <c r="E25" s="6"/>
      <c r="F25" s="6"/>
      <c r="G25" s="6">
        <v>31824</v>
      </c>
    </row>
    <row r="26" spans="1:7" ht="18" customHeight="1">
      <c r="A26" s="35" t="s">
        <v>134</v>
      </c>
      <c r="B26" s="35" t="s">
        <v>135</v>
      </c>
      <c r="C26" s="6">
        <v>17281.009999999998</v>
      </c>
      <c r="D26" s="6">
        <v>17281.009999999998</v>
      </c>
      <c r="E26" s="6">
        <v>17281.009999999998</v>
      </c>
      <c r="F26" s="6"/>
      <c r="G26" s="6"/>
    </row>
    <row r="27" spans="1:7" ht="18" customHeight="1">
      <c r="A27" s="36" t="s">
        <v>136</v>
      </c>
      <c r="B27" s="36" t="s">
        <v>135</v>
      </c>
      <c r="C27" s="6">
        <v>17281.009999999998</v>
      </c>
      <c r="D27" s="6">
        <v>17281.009999999998</v>
      </c>
      <c r="E27" s="6">
        <v>17281.009999999998</v>
      </c>
      <c r="F27" s="6"/>
      <c r="G27" s="6"/>
    </row>
    <row r="28" spans="1:7" ht="18" customHeight="1">
      <c r="A28" s="25" t="s">
        <v>137</v>
      </c>
      <c r="B28" s="25" t="s">
        <v>138</v>
      </c>
      <c r="C28" s="6">
        <v>969426.81</v>
      </c>
      <c r="D28" s="6">
        <v>969426.81</v>
      </c>
      <c r="E28" s="6">
        <v>969426.81</v>
      </c>
      <c r="F28" s="6"/>
      <c r="G28" s="6"/>
    </row>
    <row r="29" spans="1:7" ht="18" customHeight="1">
      <c r="A29" s="35" t="s">
        <v>139</v>
      </c>
      <c r="B29" s="35" t="s">
        <v>140</v>
      </c>
      <c r="C29" s="6">
        <v>969426.81</v>
      </c>
      <c r="D29" s="6">
        <v>969426.81</v>
      </c>
      <c r="E29" s="6">
        <v>969426.81</v>
      </c>
      <c r="F29" s="6"/>
      <c r="G29" s="6"/>
    </row>
    <row r="30" spans="1:7" ht="18" customHeight="1">
      <c r="A30" s="36" t="s">
        <v>141</v>
      </c>
      <c r="B30" s="36" t="s">
        <v>142</v>
      </c>
      <c r="C30" s="6">
        <v>248455</v>
      </c>
      <c r="D30" s="6">
        <v>248455</v>
      </c>
      <c r="E30" s="6">
        <v>248455</v>
      </c>
      <c r="F30" s="6"/>
      <c r="G30" s="6"/>
    </row>
    <row r="31" spans="1:7" ht="18" customHeight="1">
      <c r="A31" s="36" t="s">
        <v>143</v>
      </c>
      <c r="B31" s="36" t="s">
        <v>144</v>
      </c>
      <c r="C31" s="6">
        <v>292337.23</v>
      </c>
      <c r="D31" s="6">
        <v>292337.23</v>
      </c>
      <c r="E31" s="6">
        <v>292337.23</v>
      </c>
      <c r="F31" s="6"/>
      <c r="G31" s="6"/>
    </row>
    <row r="32" spans="1:7" ht="18" customHeight="1">
      <c r="A32" s="36" t="s">
        <v>145</v>
      </c>
      <c r="B32" s="36" t="s">
        <v>146</v>
      </c>
      <c r="C32" s="6">
        <v>382465.75</v>
      </c>
      <c r="D32" s="6">
        <v>382465.75</v>
      </c>
      <c r="E32" s="6">
        <v>382465.75</v>
      </c>
      <c r="F32" s="6"/>
      <c r="G32" s="6"/>
    </row>
    <row r="33" spans="1:7" ht="18" customHeight="1">
      <c r="A33" s="36" t="s">
        <v>147</v>
      </c>
      <c r="B33" s="36" t="s">
        <v>148</v>
      </c>
      <c r="C33" s="6">
        <v>46168.83</v>
      </c>
      <c r="D33" s="6">
        <v>46168.83</v>
      </c>
      <c r="E33" s="6">
        <v>46168.83</v>
      </c>
      <c r="F33" s="6"/>
      <c r="G33" s="6"/>
    </row>
    <row r="34" spans="1:7" ht="18" customHeight="1">
      <c r="A34" s="25" t="s">
        <v>149</v>
      </c>
      <c r="B34" s="25" t="s">
        <v>150</v>
      </c>
      <c r="C34" s="6">
        <v>562399</v>
      </c>
      <c r="D34" s="6">
        <v>562399</v>
      </c>
      <c r="E34" s="6">
        <v>546899</v>
      </c>
      <c r="F34" s="6">
        <v>15500</v>
      </c>
      <c r="G34" s="6"/>
    </row>
    <row r="35" spans="1:7" ht="18" customHeight="1">
      <c r="A35" s="35" t="s">
        <v>151</v>
      </c>
      <c r="B35" s="35" t="s">
        <v>152</v>
      </c>
      <c r="C35" s="6">
        <v>562399</v>
      </c>
      <c r="D35" s="6">
        <v>562399</v>
      </c>
      <c r="E35" s="6">
        <v>546899</v>
      </c>
      <c r="F35" s="6">
        <v>15500</v>
      </c>
      <c r="G35" s="6"/>
    </row>
    <row r="36" spans="1:7" ht="18" customHeight="1">
      <c r="A36" s="36" t="s">
        <v>153</v>
      </c>
      <c r="B36" s="36" t="s">
        <v>154</v>
      </c>
      <c r="C36" s="6">
        <v>562399</v>
      </c>
      <c r="D36" s="6">
        <v>562399</v>
      </c>
      <c r="E36" s="6">
        <v>546899</v>
      </c>
      <c r="F36" s="6">
        <v>15500</v>
      </c>
      <c r="G36" s="6"/>
    </row>
    <row r="37" spans="1:7" ht="18" customHeight="1">
      <c r="A37" s="25" t="s">
        <v>155</v>
      </c>
      <c r="B37" s="25" t="s">
        <v>156</v>
      </c>
      <c r="C37" s="6">
        <v>8035229.5</v>
      </c>
      <c r="D37" s="6">
        <v>3070499</v>
      </c>
      <c r="E37" s="6">
        <v>2989899</v>
      </c>
      <c r="F37" s="6">
        <v>80600</v>
      </c>
      <c r="G37" s="6">
        <v>4964730.5</v>
      </c>
    </row>
    <row r="38" spans="1:7" ht="18" customHeight="1">
      <c r="A38" s="35" t="s">
        <v>157</v>
      </c>
      <c r="B38" s="35" t="s">
        <v>158</v>
      </c>
      <c r="C38" s="6">
        <v>2254164</v>
      </c>
      <c r="D38" s="6">
        <v>2182164</v>
      </c>
      <c r="E38" s="6">
        <v>2123264</v>
      </c>
      <c r="F38" s="6">
        <v>58900</v>
      </c>
      <c r="G38" s="6">
        <v>72000</v>
      </c>
    </row>
    <row r="39" spans="1:7" ht="18" customHeight="1">
      <c r="A39" s="36" t="s">
        <v>159</v>
      </c>
      <c r="B39" s="36" t="s">
        <v>160</v>
      </c>
      <c r="C39" s="6">
        <v>2254164</v>
      </c>
      <c r="D39" s="6">
        <v>2182164</v>
      </c>
      <c r="E39" s="6">
        <v>2123264</v>
      </c>
      <c r="F39" s="6">
        <v>58900</v>
      </c>
      <c r="G39" s="6">
        <v>72000</v>
      </c>
    </row>
    <row r="40" spans="1:7" ht="18" customHeight="1">
      <c r="A40" s="35" t="s">
        <v>161</v>
      </c>
      <c r="B40" s="35" t="s">
        <v>162</v>
      </c>
      <c r="C40" s="6">
        <v>660387</v>
      </c>
      <c r="D40" s="6">
        <v>660387</v>
      </c>
      <c r="E40" s="6">
        <v>644887</v>
      </c>
      <c r="F40" s="6">
        <v>15500</v>
      </c>
      <c r="G40" s="6"/>
    </row>
    <row r="41" spans="1:7" ht="18" customHeight="1">
      <c r="A41" s="36" t="s">
        <v>163</v>
      </c>
      <c r="B41" s="36" t="s">
        <v>164</v>
      </c>
      <c r="C41" s="6">
        <v>660387</v>
      </c>
      <c r="D41" s="6">
        <v>660387</v>
      </c>
      <c r="E41" s="6">
        <v>644887</v>
      </c>
      <c r="F41" s="6">
        <v>15500</v>
      </c>
      <c r="G41" s="6"/>
    </row>
    <row r="42" spans="1:7" ht="18" customHeight="1">
      <c r="A42" s="35" t="s">
        <v>165</v>
      </c>
      <c r="B42" s="35" t="s">
        <v>166</v>
      </c>
      <c r="C42" s="6">
        <v>227948</v>
      </c>
      <c r="D42" s="6">
        <v>227948</v>
      </c>
      <c r="E42" s="6">
        <v>221748</v>
      </c>
      <c r="F42" s="6">
        <v>6200</v>
      </c>
      <c r="G42" s="6"/>
    </row>
    <row r="43" spans="1:7" ht="18" customHeight="1">
      <c r="A43" s="36" t="s">
        <v>167</v>
      </c>
      <c r="B43" s="36" t="s">
        <v>168</v>
      </c>
      <c r="C43" s="6">
        <v>227948</v>
      </c>
      <c r="D43" s="6">
        <v>227948</v>
      </c>
      <c r="E43" s="6">
        <v>221748</v>
      </c>
      <c r="F43" s="6">
        <v>6200</v>
      </c>
      <c r="G43" s="6"/>
    </row>
    <row r="44" spans="1:7" ht="18" customHeight="1">
      <c r="A44" s="35" t="s">
        <v>169</v>
      </c>
      <c r="B44" s="35" t="s">
        <v>170</v>
      </c>
      <c r="C44" s="6">
        <v>4892730.5</v>
      </c>
      <c r="D44" s="6"/>
      <c r="E44" s="6"/>
      <c r="F44" s="6"/>
      <c r="G44" s="6">
        <v>4892730.5</v>
      </c>
    </row>
    <row r="45" spans="1:7" ht="18" customHeight="1">
      <c r="A45" s="36" t="s">
        <v>171</v>
      </c>
      <c r="B45" s="36" t="s">
        <v>172</v>
      </c>
      <c r="C45" s="6">
        <v>3672530.5</v>
      </c>
      <c r="D45" s="6"/>
      <c r="E45" s="6"/>
      <c r="F45" s="6"/>
      <c r="G45" s="6">
        <v>3672530.5</v>
      </c>
    </row>
    <row r="46" spans="1:7" ht="18" customHeight="1">
      <c r="A46" s="36" t="s">
        <v>173</v>
      </c>
      <c r="B46" s="36" t="s">
        <v>174</v>
      </c>
      <c r="C46" s="6">
        <v>1220200</v>
      </c>
      <c r="D46" s="6"/>
      <c r="E46" s="6"/>
      <c r="F46" s="6"/>
      <c r="G46" s="6">
        <v>1220200</v>
      </c>
    </row>
    <row r="47" spans="1:7" ht="18" customHeight="1">
      <c r="A47" s="25" t="s">
        <v>175</v>
      </c>
      <c r="B47" s="25" t="s">
        <v>176</v>
      </c>
      <c r="C47" s="6">
        <v>100000</v>
      </c>
      <c r="D47" s="6"/>
      <c r="E47" s="6"/>
      <c r="F47" s="6"/>
      <c r="G47" s="6">
        <v>100000</v>
      </c>
    </row>
    <row r="48" spans="1:7" ht="18" customHeight="1">
      <c r="A48" s="35" t="s">
        <v>177</v>
      </c>
      <c r="B48" s="35" t="s">
        <v>178</v>
      </c>
      <c r="C48" s="6">
        <v>100000</v>
      </c>
      <c r="D48" s="6"/>
      <c r="E48" s="6"/>
      <c r="F48" s="6"/>
      <c r="G48" s="6">
        <v>100000</v>
      </c>
    </row>
    <row r="49" spans="1:7" ht="18" customHeight="1">
      <c r="A49" s="36" t="s">
        <v>179</v>
      </c>
      <c r="B49" s="36" t="s">
        <v>180</v>
      </c>
      <c r="C49" s="6">
        <v>100000</v>
      </c>
      <c r="D49" s="6"/>
      <c r="E49" s="6"/>
      <c r="F49" s="6"/>
      <c r="G49" s="6">
        <v>100000</v>
      </c>
    </row>
    <row r="50" spans="1:7" ht="18" customHeight="1">
      <c r="A50" s="25" t="s">
        <v>181</v>
      </c>
      <c r="B50" s="25" t="s">
        <v>182</v>
      </c>
      <c r="C50" s="6">
        <v>779929.8</v>
      </c>
      <c r="D50" s="6">
        <v>779929.8</v>
      </c>
      <c r="E50" s="6">
        <v>779929.8</v>
      </c>
      <c r="F50" s="6"/>
      <c r="G50" s="6"/>
    </row>
    <row r="51" spans="1:7" ht="18" customHeight="1">
      <c r="A51" s="35" t="s">
        <v>183</v>
      </c>
      <c r="B51" s="35" t="s">
        <v>184</v>
      </c>
      <c r="C51" s="6">
        <v>779929.8</v>
      </c>
      <c r="D51" s="6">
        <v>779929.8</v>
      </c>
      <c r="E51" s="6">
        <v>779929.8</v>
      </c>
      <c r="F51" s="6"/>
      <c r="G51" s="6"/>
    </row>
    <row r="52" spans="1:7" ht="18" customHeight="1">
      <c r="A52" s="36" t="s">
        <v>185</v>
      </c>
      <c r="B52" s="36" t="s">
        <v>186</v>
      </c>
      <c r="C52" s="6">
        <v>779929.8</v>
      </c>
      <c r="D52" s="6">
        <v>779929.8</v>
      </c>
      <c r="E52" s="6">
        <v>779929.8</v>
      </c>
      <c r="F52" s="6"/>
      <c r="G52" s="6"/>
    </row>
    <row r="53" spans="1:7" ht="18" customHeight="1">
      <c r="A53" s="25" t="s">
        <v>187</v>
      </c>
      <c r="B53" s="25" t="s">
        <v>188</v>
      </c>
      <c r="C53" s="6">
        <v>40000</v>
      </c>
      <c r="D53" s="6"/>
      <c r="E53" s="6"/>
      <c r="F53" s="6"/>
      <c r="G53" s="6">
        <v>40000</v>
      </c>
    </row>
    <row r="54" spans="1:7" ht="18" customHeight="1">
      <c r="A54" s="35" t="s">
        <v>189</v>
      </c>
      <c r="B54" s="35" t="s">
        <v>190</v>
      </c>
      <c r="C54" s="6">
        <v>40000</v>
      </c>
      <c r="D54" s="6"/>
      <c r="E54" s="6"/>
      <c r="F54" s="6"/>
      <c r="G54" s="6">
        <v>40000</v>
      </c>
    </row>
    <row r="55" spans="1:7" ht="18" customHeight="1">
      <c r="A55" s="36" t="s">
        <v>191</v>
      </c>
      <c r="B55" s="36" t="s">
        <v>192</v>
      </c>
      <c r="C55" s="6">
        <v>40000</v>
      </c>
      <c r="D55" s="6"/>
      <c r="E55" s="6"/>
      <c r="F55" s="6"/>
      <c r="G55" s="6">
        <v>40000</v>
      </c>
    </row>
    <row r="56" spans="1:7" ht="18" customHeight="1">
      <c r="A56" s="127" t="s">
        <v>231</v>
      </c>
      <c r="B56" s="128" t="s">
        <v>231</v>
      </c>
      <c r="C56" s="6">
        <v>16739793.529999999</v>
      </c>
      <c r="D56" s="6">
        <v>10137739.029999999</v>
      </c>
      <c r="E56" s="6">
        <v>9727139.0299999993</v>
      </c>
      <c r="F56" s="6">
        <v>410600</v>
      </c>
      <c r="G56" s="6">
        <v>6602054.5</v>
      </c>
    </row>
  </sheetData>
  <mergeCells count="6">
    <mergeCell ref="A2:G2"/>
    <mergeCell ref="A4:B4"/>
    <mergeCell ref="A56:B56"/>
    <mergeCell ref="G4:G5"/>
    <mergeCell ref="D4:F4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E73F-E6D3-F3E3-54AE-076B4E344A25}">
  <sheetPr>
    <outlinePr summaryRight="0"/>
    <pageSetUpPr fitToPage="1"/>
  </sheetPr>
  <dimension ref="A1:F7"/>
  <sheetViews>
    <sheetView showZeros="0" workbookViewId="0"/>
  </sheetViews>
  <sheetFormatPr defaultColWidth="10.44140625" defaultRowHeight="14.25" customHeight="1"/>
  <cols>
    <col min="1" max="6" width="28.109375" customWidth="1"/>
  </cols>
  <sheetData>
    <row r="1" spans="1:6" ht="14.25" customHeight="1">
      <c r="A1" s="38"/>
      <c r="B1" s="38"/>
      <c r="C1" s="38"/>
      <c r="D1" s="38"/>
      <c r="E1" s="23"/>
      <c r="F1" s="39" t="s">
        <v>232</v>
      </c>
    </row>
    <row r="2" spans="1:6" ht="41.25" customHeight="1">
      <c r="A2" s="136" t="str">
        <f>"2026"&amp;"年一般公共预算“三公”经费支出预算表"</f>
        <v>2026年一般公共预算“三公”经费支出预算表</v>
      </c>
      <c r="B2" s="137"/>
      <c r="C2" s="137"/>
      <c r="D2" s="137"/>
      <c r="E2" s="138"/>
      <c r="F2" s="137"/>
    </row>
    <row r="3" spans="1:6" ht="14.25" customHeight="1">
      <c r="A3" s="139" t="str">
        <f>"单位名称："&amp;"禄劝彝族苗族自治县马鹿塘乡人民政府"</f>
        <v>单位名称：禄劝彝族苗族自治县马鹿塘乡人民政府</v>
      </c>
      <c r="B3" s="140"/>
      <c r="D3" s="38"/>
      <c r="E3" s="23"/>
      <c r="F3" s="2" t="s">
        <v>1</v>
      </c>
    </row>
    <row r="4" spans="1:6" ht="27" customHeight="1">
      <c r="A4" s="141" t="s">
        <v>233</v>
      </c>
      <c r="B4" s="141" t="s">
        <v>234</v>
      </c>
      <c r="C4" s="98" t="s">
        <v>235</v>
      </c>
      <c r="D4" s="141"/>
      <c r="E4" s="144"/>
      <c r="F4" s="141" t="s">
        <v>236</v>
      </c>
    </row>
    <row r="5" spans="1:6" ht="28.5" customHeight="1">
      <c r="A5" s="142"/>
      <c r="B5" s="143"/>
      <c r="C5" s="40" t="s">
        <v>57</v>
      </c>
      <c r="D5" s="40" t="s">
        <v>237</v>
      </c>
      <c r="E5" s="40" t="s">
        <v>238</v>
      </c>
      <c r="F5" s="145"/>
    </row>
    <row r="6" spans="1:6" ht="17.25" customHeight="1">
      <c r="A6" s="19" t="s">
        <v>83</v>
      </c>
      <c r="B6" s="19" t="s">
        <v>84</v>
      </c>
      <c r="C6" s="19" t="s">
        <v>85</v>
      </c>
      <c r="D6" s="19" t="s">
        <v>86</v>
      </c>
      <c r="E6" s="19" t="s">
        <v>87</v>
      </c>
      <c r="F6" s="19" t="s">
        <v>88</v>
      </c>
    </row>
    <row r="7" spans="1:6" ht="17.25" customHeight="1">
      <c r="A7" s="6">
        <v>30000</v>
      </c>
      <c r="B7" s="6"/>
      <c r="C7" s="6">
        <v>30000</v>
      </c>
      <c r="D7" s="6"/>
      <c r="E7" s="6">
        <v>30000</v>
      </c>
      <c r="F7" s="6"/>
    </row>
  </sheetData>
  <mergeCells count="6">
    <mergeCell ref="A2:F2"/>
    <mergeCell ref="A3:B3"/>
    <mergeCell ref="A4:A5"/>
    <mergeCell ref="B4:B5"/>
    <mergeCell ref="C4:E4"/>
    <mergeCell ref="F4:F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ECC9-5937-9CFE-B273-9F44D0A2FEF1}">
  <sheetPr>
    <outlinePr summaryRight="0"/>
    <pageSetUpPr fitToPage="1"/>
  </sheetPr>
  <dimension ref="A1:X108"/>
  <sheetViews>
    <sheetView showZeros="0" workbookViewId="0"/>
  </sheetViews>
  <sheetFormatPr defaultColWidth="9.109375" defaultRowHeight="14.25" customHeight="1"/>
  <cols>
    <col min="1" max="2" width="32.88671875" customWidth="1"/>
    <col min="3" max="3" width="20.6640625" customWidth="1"/>
    <col min="4" max="4" width="31.33203125" customWidth="1"/>
    <col min="5" max="5" width="10.109375" customWidth="1"/>
    <col min="6" max="6" width="17.5546875" customWidth="1"/>
    <col min="7" max="7" width="10.33203125" customWidth="1"/>
    <col min="8" max="8" width="23" customWidth="1"/>
    <col min="9" max="24" width="18.6640625" customWidth="1"/>
  </cols>
  <sheetData>
    <row r="1" spans="1:24" ht="13.5" customHeight="1">
      <c r="B1" s="27"/>
      <c r="C1" s="41"/>
      <c r="E1" s="42"/>
      <c r="F1" s="42"/>
      <c r="G1" s="42"/>
      <c r="H1" s="42"/>
      <c r="I1" s="43"/>
      <c r="J1" s="43"/>
      <c r="K1" s="43"/>
      <c r="L1" s="43"/>
      <c r="M1" s="43"/>
      <c r="N1" s="43"/>
      <c r="R1" s="43"/>
      <c r="V1" s="41"/>
      <c r="X1" s="44" t="s">
        <v>239</v>
      </c>
    </row>
    <row r="2" spans="1:24" ht="45.75" customHeight="1">
      <c r="A2" s="157" t="str">
        <f>"2026"&amp;"年部门基本支出预算表"</f>
        <v>2026年部门基本支出预算表</v>
      </c>
      <c r="B2" s="158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8"/>
      <c r="P2" s="158"/>
      <c r="Q2" s="158"/>
      <c r="R2" s="157"/>
      <c r="S2" s="157"/>
      <c r="T2" s="157"/>
      <c r="U2" s="157"/>
      <c r="V2" s="157"/>
      <c r="W2" s="157"/>
      <c r="X2" s="157"/>
    </row>
    <row r="3" spans="1:24" ht="18.75" customHeight="1">
      <c r="A3" s="159" t="str">
        <f>"单位名称："&amp;"禄劝彝族苗族自治县马鹿塘乡人民政府"</f>
        <v>单位名称：禄劝彝族苗族自治县马鹿塘乡人民政府</v>
      </c>
      <c r="B3" s="160"/>
      <c r="C3" s="161"/>
      <c r="D3" s="161"/>
      <c r="E3" s="161"/>
      <c r="F3" s="161"/>
      <c r="G3" s="161"/>
      <c r="H3" s="161"/>
      <c r="I3" s="45"/>
      <c r="J3" s="45"/>
      <c r="K3" s="45"/>
      <c r="L3" s="45"/>
      <c r="M3" s="45"/>
      <c r="N3" s="45"/>
      <c r="O3" s="46"/>
      <c r="P3" s="46"/>
      <c r="Q3" s="46"/>
      <c r="R3" s="45"/>
      <c r="V3" s="41"/>
      <c r="X3" s="44" t="s">
        <v>1</v>
      </c>
    </row>
    <row r="4" spans="1:24" ht="18" customHeight="1">
      <c r="A4" s="155" t="s">
        <v>240</v>
      </c>
      <c r="B4" s="155" t="s">
        <v>241</v>
      </c>
      <c r="C4" s="155" t="s">
        <v>242</v>
      </c>
      <c r="D4" s="155" t="s">
        <v>243</v>
      </c>
      <c r="E4" s="155" t="s">
        <v>244</v>
      </c>
      <c r="F4" s="155" t="s">
        <v>245</v>
      </c>
      <c r="G4" s="155" t="s">
        <v>246</v>
      </c>
      <c r="H4" s="155" t="s">
        <v>247</v>
      </c>
      <c r="I4" s="131" t="s">
        <v>248</v>
      </c>
      <c r="J4" s="150" t="s">
        <v>248</v>
      </c>
      <c r="K4" s="150"/>
      <c r="L4" s="150"/>
      <c r="M4" s="150"/>
      <c r="N4" s="150"/>
      <c r="O4" s="132"/>
      <c r="P4" s="132"/>
      <c r="Q4" s="132"/>
      <c r="R4" s="151" t="s">
        <v>61</v>
      </c>
      <c r="S4" s="150" t="s">
        <v>62</v>
      </c>
      <c r="T4" s="150"/>
      <c r="U4" s="150"/>
      <c r="V4" s="150"/>
      <c r="W4" s="150"/>
      <c r="X4" s="152"/>
    </row>
    <row r="5" spans="1:24" ht="18" customHeight="1">
      <c r="A5" s="162"/>
      <c r="B5" s="153"/>
      <c r="C5" s="163"/>
      <c r="D5" s="162"/>
      <c r="E5" s="162"/>
      <c r="F5" s="162"/>
      <c r="G5" s="162"/>
      <c r="H5" s="162"/>
      <c r="I5" s="134" t="s">
        <v>249</v>
      </c>
      <c r="J5" s="131" t="s">
        <v>58</v>
      </c>
      <c r="K5" s="150"/>
      <c r="L5" s="150"/>
      <c r="M5" s="150"/>
      <c r="N5" s="152"/>
      <c r="O5" s="165" t="s">
        <v>250</v>
      </c>
      <c r="P5" s="132"/>
      <c r="Q5" s="133"/>
      <c r="R5" s="155" t="s">
        <v>61</v>
      </c>
      <c r="S5" s="131" t="s">
        <v>62</v>
      </c>
      <c r="T5" s="151" t="s">
        <v>64</v>
      </c>
      <c r="U5" s="150" t="s">
        <v>62</v>
      </c>
      <c r="V5" s="151" t="s">
        <v>66</v>
      </c>
      <c r="W5" s="151" t="s">
        <v>67</v>
      </c>
      <c r="X5" s="164" t="s">
        <v>68</v>
      </c>
    </row>
    <row r="6" spans="1:24" ht="19.5" customHeight="1">
      <c r="A6" s="153"/>
      <c r="B6" s="153"/>
      <c r="C6" s="153"/>
      <c r="D6" s="153"/>
      <c r="E6" s="153"/>
      <c r="F6" s="153"/>
      <c r="G6" s="153"/>
      <c r="H6" s="153"/>
      <c r="I6" s="153"/>
      <c r="J6" s="166" t="s">
        <v>251</v>
      </c>
      <c r="K6" s="155" t="s">
        <v>252</v>
      </c>
      <c r="L6" s="155" t="s">
        <v>253</v>
      </c>
      <c r="M6" s="155" t="s">
        <v>254</v>
      </c>
      <c r="N6" s="155" t="s">
        <v>255</v>
      </c>
      <c r="O6" s="155" t="s">
        <v>58</v>
      </c>
      <c r="P6" s="155" t="s">
        <v>59</v>
      </c>
      <c r="Q6" s="155" t="s">
        <v>60</v>
      </c>
      <c r="R6" s="153"/>
      <c r="S6" s="155" t="s">
        <v>57</v>
      </c>
      <c r="T6" s="155" t="s">
        <v>64</v>
      </c>
      <c r="U6" s="155" t="s">
        <v>256</v>
      </c>
      <c r="V6" s="155" t="s">
        <v>66</v>
      </c>
      <c r="W6" s="155" t="s">
        <v>67</v>
      </c>
      <c r="X6" s="155" t="s">
        <v>68</v>
      </c>
    </row>
    <row r="7" spans="1:24" ht="37.5" customHeight="1">
      <c r="A7" s="154"/>
      <c r="B7" s="135"/>
      <c r="C7" s="154"/>
      <c r="D7" s="154"/>
      <c r="E7" s="154"/>
      <c r="F7" s="154"/>
      <c r="G7" s="154"/>
      <c r="H7" s="154"/>
      <c r="I7" s="154"/>
      <c r="J7" s="167" t="s">
        <v>57</v>
      </c>
      <c r="K7" s="156" t="s">
        <v>257</v>
      </c>
      <c r="L7" s="156" t="s">
        <v>253</v>
      </c>
      <c r="M7" s="156" t="s">
        <v>254</v>
      </c>
      <c r="N7" s="156" t="s">
        <v>255</v>
      </c>
      <c r="O7" s="156" t="s">
        <v>253</v>
      </c>
      <c r="P7" s="156" t="s">
        <v>254</v>
      </c>
      <c r="Q7" s="156" t="s">
        <v>255</v>
      </c>
      <c r="R7" s="156" t="s">
        <v>61</v>
      </c>
      <c r="S7" s="156" t="s">
        <v>57</v>
      </c>
      <c r="T7" s="156" t="s">
        <v>64</v>
      </c>
      <c r="U7" s="156" t="s">
        <v>256</v>
      </c>
      <c r="V7" s="156" t="s">
        <v>66</v>
      </c>
      <c r="W7" s="156" t="s">
        <v>67</v>
      </c>
      <c r="X7" s="156" t="s">
        <v>68</v>
      </c>
    </row>
    <row r="8" spans="1:24" ht="14.25" customHeight="1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49">
        <v>21</v>
      </c>
      <c r="V8" s="49">
        <v>22</v>
      </c>
      <c r="W8" s="49">
        <v>23</v>
      </c>
      <c r="X8" s="49">
        <v>24</v>
      </c>
    </row>
    <row r="9" spans="1:24" ht="20.25" customHeight="1">
      <c r="A9" s="9" t="s">
        <v>70</v>
      </c>
      <c r="B9" s="9" t="s">
        <v>70</v>
      </c>
      <c r="C9" s="9" t="s">
        <v>258</v>
      </c>
      <c r="D9" s="9" t="s">
        <v>259</v>
      </c>
      <c r="E9" s="9" t="s">
        <v>102</v>
      </c>
      <c r="F9" s="9" t="s">
        <v>103</v>
      </c>
      <c r="G9" s="9" t="s">
        <v>260</v>
      </c>
      <c r="H9" s="9" t="s">
        <v>261</v>
      </c>
      <c r="I9" s="6">
        <v>54084</v>
      </c>
      <c r="J9" s="6">
        <v>54084</v>
      </c>
      <c r="K9" s="6"/>
      <c r="L9" s="6"/>
      <c r="M9" s="6">
        <v>54084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9" t="s">
        <v>70</v>
      </c>
      <c r="B10" s="9" t="s">
        <v>70</v>
      </c>
      <c r="C10" s="9" t="s">
        <v>258</v>
      </c>
      <c r="D10" s="9" t="s">
        <v>259</v>
      </c>
      <c r="E10" s="9" t="s">
        <v>108</v>
      </c>
      <c r="F10" s="9" t="s">
        <v>103</v>
      </c>
      <c r="G10" s="9" t="s">
        <v>260</v>
      </c>
      <c r="H10" s="9" t="s">
        <v>261</v>
      </c>
      <c r="I10" s="6">
        <v>813960</v>
      </c>
      <c r="J10" s="6">
        <v>813960</v>
      </c>
      <c r="K10" s="50"/>
      <c r="L10" s="50"/>
      <c r="M10" s="6">
        <v>813960</v>
      </c>
      <c r="N10" s="50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9" t="s">
        <v>70</v>
      </c>
      <c r="B11" s="9" t="s">
        <v>70</v>
      </c>
      <c r="C11" s="9" t="s">
        <v>258</v>
      </c>
      <c r="D11" s="9" t="s">
        <v>259</v>
      </c>
      <c r="E11" s="9" t="s">
        <v>111</v>
      </c>
      <c r="F11" s="9" t="s">
        <v>103</v>
      </c>
      <c r="G11" s="9" t="s">
        <v>260</v>
      </c>
      <c r="H11" s="9" t="s">
        <v>261</v>
      </c>
      <c r="I11" s="6">
        <v>105816</v>
      </c>
      <c r="J11" s="6">
        <v>105816</v>
      </c>
      <c r="K11" s="50"/>
      <c r="L11" s="50"/>
      <c r="M11" s="6">
        <v>105816</v>
      </c>
      <c r="N11" s="50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9" t="s">
        <v>70</v>
      </c>
      <c r="B12" s="9" t="s">
        <v>70</v>
      </c>
      <c r="C12" s="9" t="s">
        <v>262</v>
      </c>
      <c r="D12" s="9" t="s">
        <v>263</v>
      </c>
      <c r="E12" s="9" t="s">
        <v>116</v>
      </c>
      <c r="F12" s="9" t="s">
        <v>117</v>
      </c>
      <c r="G12" s="9" t="s">
        <v>260</v>
      </c>
      <c r="H12" s="9" t="s">
        <v>261</v>
      </c>
      <c r="I12" s="6">
        <v>47772</v>
      </c>
      <c r="J12" s="6">
        <v>47772</v>
      </c>
      <c r="K12" s="50"/>
      <c r="L12" s="50"/>
      <c r="M12" s="6">
        <v>47772</v>
      </c>
      <c r="N12" s="50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9" t="s">
        <v>70</v>
      </c>
      <c r="B13" s="9" t="s">
        <v>70</v>
      </c>
      <c r="C13" s="9" t="s">
        <v>262</v>
      </c>
      <c r="D13" s="9" t="s">
        <v>263</v>
      </c>
      <c r="E13" s="9" t="s">
        <v>120</v>
      </c>
      <c r="F13" s="9" t="s">
        <v>121</v>
      </c>
      <c r="G13" s="9" t="s">
        <v>260</v>
      </c>
      <c r="H13" s="9" t="s">
        <v>261</v>
      </c>
      <c r="I13" s="6">
        <v>36876</v>
      </c>
      <c r="J13" s="6">
        <v>36876</v>
      </c>
      <c r="K13" s="50"/>
      <c r="L13" s="50"/>
      <c r="M13" s="6">
        <v>36876</v>
      </c>
      <c r="N13" s="50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9" t="s">
        <v>70</v>
      </c>
      <c r="B14" s="9" t="s">
        <v>70</v>
      </c>
      <c r="C14" s="9" t="s">
        <v>262</v>
      </c>
      <c r="D14" s="9" t="s">
        <v>263</v>
      </c>
      <c r="E14" s="9" t="s">
        <v>153</v>
      </c>
      <c r="F14" s="9" t="s">
        <v>154</v>
      </c>
      <c r="G14" s="9" t="s">
        <v>260</v>
      </c>
      <c r="H14" s="9" t="s">
        <v>261</v>
      </c>
      <c r="I14" s="6">
        <v>201876</v>
      </c>
      <c r="J14" s="6">
        <v>201876</v>
      </c>
      <c r="K14" s="50"/>
      <c r="L14" s="50"/>
      <c r="M14" s="6">
        <v>201876</v>
      </c>
      <c r="N14" s="50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9" t="s">
        <v>70</v>
      </c>
      <c r="B15" s="9" t="s">
        <v>70</v>
      </c>
      <c r="C15" s="9" t="s">
        <v>262</v>
      </c>
      <c r="D15" s="9" t="s">
        <v>263</v>
      </c>
      <c r="E15" s="9" t="s">
        <v>159</v>
      </c>
      <c r="F15" s="9" t="s">
        <v>160</v>
      </c>
      <c r="G15" s="9" t="s">
        <v>260</v>
      </c>
      <c r="H15" s="9" t="s">
        <v>261</v>
      </c>
      <c r="I15" s="6">
        <v>793968</v>
      </c>
      <c r="J15" s="6">
        <v>793968</v>
      </c>
      <c r="K15" s="50"/>
      <c r="L15" s="50"/>
      <c r="M15" s="6">
        <v>793968</v>
      </c>
      <c r="N15" s="50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9" t="s">
        <v>70</v>
      </c>
      <c r="B16" s="9" t="s">
        <v>70</v>
      </c>
      <c r="C16" s="9" t="s">
        <v>262</v>
      </c>
      <c r="D16" s="9" t="s">
        <v>263</v>
      </c>
      <c r="E16" s="9" t="s">
        <v>163</v>
      </c>
      <c r="F16" s="9" t="s">
        <v>164</v>
      </c>
      <c r="G16" s="9" t="s">
        <v>260</v>
      </c>
      <c r="H16" s="9" t="s">
        <v>261</v>
      </c>
      <c r="I16" s="6">
        <v>273828</v>
      </c>
      <c r="J16" s="6">
        <v>273828</v>
      </c>
      <c r="K16" s="50"/>
      <c r="L16" s="50"/>
      <c r="M16" s="6">
        <v>273828</v>
      </c>
      <c r="N16" s="50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9" t="s">
        <v>70</v>
      </c>
      <c r="B17" s="9" t="s">
        <v>70</v>
      </c>
      <c r="C17" s="9" t="s">
        <v>262</v>
      </c>
      <c r="D17" s="9" t="s">
        <v>263</v>
      </c>
      <c r="E17" s="9" t="s">
        <v>167</v>
      </c>
      <c r="F17" s="9" t="s">
        <v>168</v>
      </c>
      <c r="G17" s="9" t="s">
        <v>260</v>
      </c>
      <c r="H17" s="9" t="s">
        <v>261</v>
      </c>
      <c r="I17" s="6">
        <v>83376</v>
      </c>
      <c r="J17" s="6">
        <v>83376</v>
      </c>
      <c r="K17" s="50"/>
      <c r="L17" s="50"/>
      <c r="M17" s="6">
        <v>83376</v>
      </c>
      <c r="N17" s="50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9" t="s">
        <v>70</v>
      </c>
      <c r="B18" s="9" t="s">
        <v>70</v>
      </c>
      <c r="C18" s="9" t="s">
        <v>264</v>
      </c>
      <c r="D18" s="9" t="s">
        <v>186</v>
      </c>
      <c r="E18" s="9" t="s">
        <v>185</v>
      </c>
      <c r="F18" s="9" t="s">
        <v>186</v>
      </c>
      <c r="G18" s="9" t="s">
        <v>265</v>
      </c>
      <c r="H18" s="9" t="s">
        <v>186</v>
      </c>
      <c r="I18" s="6">
        <v>352503.24</v>
      </c>
      <c r="J18" s="6">
        <v>352503.24</v>
      </c>
      <c r="K18" s="50"/>
      <c r="L18" s="50"/>
      <c r="M18" s="6">
        <v>352503.24</v>
      </c>
      <c r="N18" s="50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9" t="s">
        <v>70</v>
      </c>
      <c r="B19" s="9" t="s">
        <v>70</v>
      </c>
      <c r="C19" s="9" t="s">
        <v>264</v>
      </c>
      <c r="D19" s="9" t="s">
        <v>186</v>
      </c>
      <c r="E19" s="9" t="s">
        <v>185</v>
      </c>
      <c r="F19" s="9" t="s">
        <v>186</v>
      </c>
      <c r="G19" s="9" t="s">
        <v>265</v>
      </c>
      <c r="H19" s="9" t="s">
        <v>186</v>
      </c>
      <c r="I19" s="6">
        <v>427426.56</v>
      </c>
      <c r="J19" s="6">
        <v>427426.56</v>
      </c>
      <c r="K19" s="50"/>
      <c r="L19" s="50"/>
      <c r="M19" s="6">
        <v>427426.56</v>
      </c>
      <c r="N19" s="50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9" t="s">
        <v>70</v>
      </c>
      <c r="B20" s="9" t="s">
        <v>70</v>
      </c>
      <c r="C20" s="9" t="s">
        <v>266</v>
      </c>
      <c r="D20" s="9" t="s">
        <v>267</v>
      </c>
      <c r="E20" s="9" t="s">
        <v>108</v>
      </c>
      <c r="F20" s="9" t="s">
        <v>103</v>
      </c>
      <c r="G20" s="9" t="s">
        <v>268</v>
      </c>
      <c r="H20" s="9" t="s">
        <v>269</v>
      </c>
      <c r="I20" s="6">
        <v>30000</v>
      </c>
      <c r="J20" s="6">
        <v>30000</v>
      </c>
      <c r="K20" s="50"/>
      <c r="L20" s="50"/>
      <c r="M20" s="6">
        <v>30000</v>
      </c>
      <c r="N20" s="50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9" t="s">
        <v>70</v>
      </c>
      <c r="B21" s="9" t="s">
        <v>70</v>
      </c>
      <c r="C21" s="9" t="s">
        <v>270</v>
      </c>
      <c r="D21" s="9" t="s">
        <v>271</v>
      </c>
      <c r="E21" s="9" t="s">
        <v>102</v>
      </c>
      <c r="F21" s="9" t="s">
        <v>103</v>
      </c>
      <c r="G21" s="9" t="s">
        <v>272</v>
      </c>
      <c r="H21" s="9" t="s">
        <v>273</v>
      </c>
      <c r="I21" s="6">
        <v>9000</v>
      </c>
      <c r="J21" s="6">
        <v>9000</v>
      </c>
      <c r="K21" s="50"/>
      <c r="L21" s="50"/>
      <c r="M21" s="6">
        <v>9000</v>
      </c>
      <c r="N21" s="50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9" t="s">
        <v>70</v>
      </c>
      <c r="B22" s="9" t="s">
        <v>70</v>
      </c>
      <c r="C22" s="9" t="s">
        <v>270</v>
      </c>
      <c r="D22" s="9" t="s">
        <v>271</v>
      </c>
      <c r="E22" s="9" t="s">
        <v>108</v>
      </c>
      <c r="F22" s="9" t="s">
        <v>103</v>
      </c>
      <c r="G22" s="9" t="s">
        <v>272</v>
      </c>
      <c r="H22" s="9" t="s">
        <v>273</v>
      </c>
      <c r="I22" s="6">
        <v>180000</v>
      </c>
      <c r="J22" s="6">
        <v>180000</v>
      </c>
      <c r="K22" s="50"/>
      <c r="L22" s="50"/>
      <c r="M22" s="6">
        <v>180000</v>
      </c>
      <c r="N22" s="50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9" t="s">
        <v>70</v>
      </c>
      <c r="B23" s="9" t="s">
        <v>70</v>
      </c>
      <c r="C23" s="9" t="s">
        <v>270</v>
      </c>
      <c r="D23" s="9" t="s">
        <v>271</v>
      </c>
      <c r="E23" s="9" t="s">
        <v>111</v>
      </c>
      <c r="F23" s="9" t="s">
        <v>103</v>
      </c>
      <c r="G23" s="9" t="s">
        <v>272</v>
      </c>
      <c r="H23" s="9" t="s">
        <v>273</v>
      </c>
      <c r="I23" s="6">
        <v>18000</v>
      </c>
      <c r="J23" s="6">
        <v>18000</v>
      </c>
      <c r="K23" s="50"/>
      <c r="L23" s="50"/>
      <c r="M23" s="6">
        <v>18000</v>
      </c>
      <c r="N23" s="50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9" t="s">
        <v>70</v>
      </c>
      <c r="B24" s="9" t="s">
        <v>70</v>
      </c>
      <c r="C24" s="9" t="s">
        <v>274</v>
      </c>
      <c r="D24" s="9" t="s">
        <v>275</v>
      </c>
      <c r="E24" s="9" t="s">
        <v>102</v>
      </c>
      <c r="F24" s="9" t="s">
        <v>103</v>
      </c>
      <c r="G24" s="9" t="s">
        <v>276</v>
      </c>
      <c r="H24" s="9" t="s">
        <v>275</v>
      </c>
      <c r="I24" s="6">
        <v>600</v>
      </c>
      <c r="J24" s="6">
        <v>600</v>
      </c>
      <c r="K24" s="50"/>
      <c r="L24" s="50"/>
      <c r="M24" s="6">
        <v>600</v>
      </c>
      <c r="N24" s="50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9" t="s">
        <v>70</v>
      </c>
      <c r="B25" s="9" t="s">
        <v>70</v>
      </c>
      <c r="C25" s="9" t="s">
        <v>274</v>
      </c>
      <c r="D25" s="9" t="s">
        <v>275</v>
      </c>
      <c r="E25" s="9" t="s">
        <v>108</v>
      </c>
      <c r="F25" s="9" t="s">
        <v>103</v>
      </c>
      <c r="G25" s="9" t="s">
        <v>276</v>
      </c>
      <c r="H25" s="9" t="s">
        <v>275</v>
      </c>
      <c r="I25" s="6">
        <v>12000</v>
      </c>
      <c r="J25" s="6">
        <v>12000</v>
      </c>
      <c r="K25" s="50"/>
      <c r="L25" s="50"/>
      <c r="M25" s="6">
        <v>12000</v>
      </c>
      <c r="N25" s="50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9" t="s">
        <v>70</v>
      </c>
      <c r="B26" s="9" t="s">
        <v>70</v>
      </c>
      <c r="C26" s="9" t="s">
        <v>274</v>
      </c>
      <c r="D26" s="9" t="s">
        <v>275</v>
      </c>
      <c r="E26" s="9" t="s">
        <v>111</v>
      </c>
      <c r="F26" s="9" t="s">
        <v>103</v>
      </c>
      <c r="G26" s="9" t="s">
        <v>276</v>
      </c>
      <c r="H26" s="9" t="s">
        <v>275</v>
      </c>
      <c r="I26" s="6">
        <v>1200</v>
      </c>
      <c r="J26" s="6">
        <v>1200</v>
      </c>
      <c r="K26" s="50"/>
      <c r="L26" s="50"/>
      <c r="M26" s="6">
        <v>1200</v>
      </c>
      <c r="N26" s="50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9" t="s">
        <v>70</v>
      </c>
      <c r="B27" s="9" t="s">
        <v>70</v>
      </c>
      <c r="C27" s="9" t="s">
        <v>274</v>
      </c>
      <c r="D27" s="9" t="s">
        <v>275</v>
      </c>
      <c r="E27" s="9" t="s">
        <v>116</v>
      </c>
      <c r="F27" s="9" t="s">
        <v>117</v>
      </c>
      <c r="G27" s="9" t="s">
        <v>276</v>
      </c>
      <c r="H27" s="9" t="s">
        <v>275</v>
      </c>
      <c r="I27" s="6">
        <v>600</v>
      </c>
      <c r="J27" s="6">
        <v>600</v>
      </c>
      <c r="K27" s="50"/>
      <c r="L27" s="50"/>
      <c r="M27" s="6">
        <v>600</v>
      </c>
      <c r="N27" s="50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9" t="s">
        <v>70</v>
      </c>
      <c r="B28" s="9" t="s">
        <v>70</v>
      </c>
      <c r="C28" s="9" t="s">
        <v>274</v>
      </c>
      <c r="D28" s="9" t="s">
        <v>275</v>
      </c>
      <c r="E28" s="9" t="s">
        <v>120</v>
      </c>
      <c r="F28" s="9" t="s">
        <v>121</v>
      </c>
      <c r="G28" s="9" t="s">
        <v>276</v>
      </c>
      <c r="H28" s="9" t="s">
        <v>275</v>
      </c>
      <c r="I28" s="6">
        <v>600</v>
      </c>
      <c r="J28" s="6">
        <v>600</v>
      </c>
      <c r="K28" s="50"/>
      <c r="L28" s="50"/>
      <c r="M28" s="6">
        <v>600</v>
      </c>
      <c r="N28" s="50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9" t="s">
        <v>70</v>
      </c>
      <c r="B29" s="9" t="s">
        <v>70</v>
      </c>
      <c r="C29" s="9" t="s">
        <v>274</v>
      </c>
      <c r="D29" s="9" t="s">
        <v>275</v>
      </c>
      <c r="E29" s="9" t="s">
        <v>153</v>
      </c>
      <c r="F29" s="9" t="s">
        <v>154</v>
      </c>
      <c r="G29" s="9" t="s">
        <v>276</v>
      </c>
      <c r="H29" s="9" t="s">
        <v>275</v>
      </c>
      <c r="I29" s="6">
        <v>3000</v>
      </c>
      <c r="J29" s="6">
        <v>3000</v>
      </c>
      <c r="K29" s="50"/>
      <c r="L29" s="50"/>
      <c r="M29" s="6">
        <v>3000</v>
      </c>
      <c r="N29" s="50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9" t="s">
        <v>70</v>
      </c>
      <c r="B30" s="9" t="s">
        <v>70</v>
      </c>
      <c r="C30" s="9" t="s">
        <v>274</v>
      </c>
      <c r="D30" s="9" t="s">
        <v>275</v>
      </c>
      <c r="E30" s="9" t="s">
        <v>159</v>
      </c>
      <c r="F30" s="9" t="s">
        <v>160</v>
      </c>
      <c r="G30" s="9" t="s">
        <v>276</v>
      </c>
      <c r="H30" s="9" t="s">
        <v>275</v>
      </c>
      <c r="I30" s="6">
        <v>11400</v>
      </c>
      <c r="J30" s="6">
        <v>11400</v>
      </c>
      <c r="K30" s="50"/>
      <c r="L30" s="50"/>
      <c r="M30" s="6">
        <v>11400</v>
      </c>
      <c r="N30" s="50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9" t="s">
        <v>70</v>
      </c>
      <c r="B31" s="9" t="s">
        <v>70</v>
      </c>
      <c r="C31" s="9" t="s">
        <v>274</v>
      </c>
      <c r="D31" s="9" t="s">
        <v>275</v>
      </c>
      <c r="E31" s="9" t="s">
        <v>163</v>
      </c>
      <c r="F31" s="9" t="s">
        <v>164</v>
      </c>
      <c r="G31" s="9" t="s">
        <v>276</v>
      </c>
      <c r="H31" s="9" t="s">
        <v>275</v>
      </c>
      <c r="I31" s="6">
        <v>3000</v>
      </c>
      <c r="J31" s="6">
        <v>3000</v>
      </c>
      <c r="K31" s="50"/>
      <c r="L31" s="50"/>
      <c r="M31" s="6">
        <v>3000</v>
      </c>
      <c r="N31" s="50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9" t="s">
        <v>70</v>
      </c>
      <c r="B32" s="9" t="s">
        <v>70</v>
      </c>
      <c r="C32" s="9" t="s">
        <v>274</v>
      </c>
      <c r="D32" s="9" t="s">
        <v>275</v>
      </c>
      <c r="E32" s="9" t="s">
        <v>167</v>
      </c>
      <c r="F32" s="9" t="s">
        <v>168</v>
      </c>
      <c r="G32" s="9" t="s">
        <v>276</v>
      </c>
      <c r="H32" s="9" t="s">
        <v>275</v>
      </c>
      <c r="I32" s="6">
        <v>1200</v>
      </c>
      <c r="J32" s="6">
        <v>1200</v>
      </c>
      <c r="K32" s="50"/>
      <c r="L32" s="50"/>
      <c r="M32" s="6">
        <v>1200</v>
      </c>
      <c r="N32" s="50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9" t="s">
        <v>70</v>
      </c>
      <c r="B33" s="9" t="s">
        <v>70</v>
      </c>
      <c r="C33" s="9" t="s">
        <v>277</v>
      </c>
      <c r="D33" s="9" t="s">
        <v>278</v>
      </c>
      <c r="E33" s="9" t="s">
        <v>102</v>
      </c>
      <c r="F33" s="9" t="s">
        <v>103</v>
      </c>
      <c r="G33" s="9" t="s">
        <v>279</v>
      </c>
      <c r="H33" s="9" t="s">
        <v>280</v>
      </c>
      <c r="I33" s="6">
        <v>2500</v>
      </c>
      <c r="J33" s="6">
        <v>2500</v>
      </c>
      <c r="K33" s="50"/>
      <c r="L33" s="50"/>
      <c r="M33" s="6">
        <v>2500</v>
      </c>
      <c r="N33" s="50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0.25" customHeight="1">
      <c r="A34" s="9" t="s">
        <v>70</v>
      </c>
      <c r="B34" s="9" t="s">
        <v>70</v>
      </c>
      <c r="C34" s="9" t="s">
        <v>277</v>
      </c>
      <c r="D34" s="9" t="s">
        <v>278</v>
      </c>
      <c r="E34" s="9" t="s">
        <v>108</v>
      </c>
      <c r="F34" s="9" t="s">
        <v>103</v>
      </c>
      <c r="G34" s="9" t="s">
        <v>279</v>
      </c>
      <c r="H34" s="9" t="s">
        <v>280</v>
      </c>
      <c r="I34" s="6">
        <v>50000</v>
      </c>
      <c r="J34" s="6">
        <v>50000</v>
      </c>
      <c r="K34" s="50"/>
      <c r="L34" s="50"/>
      <c r="M34" s="6">
        <v>50000</v>
      </c>
      <c r="N34" s="50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0.25" customHeight="1">
      <c r="A35" s="9" t="s">
        <v>70</v>
      </c>
      <c r="B35" s="9" t="s">
        <v>70</v>
      </c>
      <c r="C35" s="9" t="s">
        <v>277</v>
      </c>
      <c r="D35" s="9" t="s">
        <v>278</v>
      </c>
      <c r="E35" s="9" t="s">
        <v>111</v>
      </c>
      <c r="F35" s="9" t="s">
        <v>103</v>
      </c>
      <c r="G35" s="9" t="s">
        <v>279</v>
      </c>
      <c r="H35" s="9" t="s">
        <v>280</v>
      </c>
      <c r="I35" s="6">
        <v>5000</v>
      </c>
      <c r="J35" s="6">
        <v>5000</v>
      </c>
      <c r="K35" s="50"/>
      <c r="L35" s="50"/>
      <c r="M35" s="6">
        <v>5000</v>
      </c>
      <c r="N35" s="50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0.25" customHeight="1">
      <c r="A36" s="9" t="s">
        <v>70</v>
      </c>
      <c r="B36" s="9" t="s">
        <v>70</v>
      </c>
      <c r="C36" s="9" t="s">
        <v>277</v>
      </c>
      <c r="D36" s="9" t="s">
        <v>278</v>
      </c>
      <c r="E36" s="9" t="s">
        <v>116</v>
      </c>
      <c r="F36" s="9" t="s">
        <v>117</v>
      </c>
      <c r="G36" s="9" t="s">
        <v>279</v>
      </c>
      <c r="H36" s="9" t="s">
        <v>280</v>
      </c>
      <c r="I36" s="6">
        <v>2500</v>
      </c>
      <c r="J36" s="6">
        <v>2500</v>
      </c>
      <c r="K36" s="50"/>
      <c r="L36" s="50"/>
      <c r="M36" s="6">
        <v>2500</v>
      </c>
      <c r="N36" s="50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0.25" customHeight="1">
      <c r="A37" s="9" t="s">
        <v>70</v>
      </c>
      <c r="B37" s="9" t="s">
        <v>70</v>
      </c>
      <c r="C37" s="9" t="s">
        <v>277</v>
      </c>
      <c r="D37" s="9" t="s">
        <v>278</v>
      </c>
      <c r="E37" s="9" t="s">
        <v>120</v>
      </c>
      <c r="F37" s="9" t="s">
        <v>121</v>
      </c>
      <c r="G37" s="9" t="s">
        <v>279</v>
      </c>
      <c r="H37" s="9" t="s">
        <v>280</v>
      </c>
      <c r="I37" s="6">
        <v>2500</v>
      </c>
      <c r="J37" s="6">
        <v>2500</v>
      </c>
      <c r="K37" s="50"/>
      <c r="L37" s="50"/>
      <c r="M37" s="6">
        <v>2500</v>
      </c>
      <c r="N37" s="50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20.25" customHeight="1">
      <c r="A38" s="9" t="s">
        <v>70</v>
      </c>
      <c r="B38" s="9" t="s">
        <v>70</v>
      </c>
      <c r="C38" s="9" t="s">
        <v>277</v>
      </c>
      <c r="D38" s="9" t="s">
        <v>278</v>
      </c>
      <c r="E38" s="9" t="s">
        <v>153</v>
      </c>
      <c r="F38" s="9" t="s">
        <v>154</v>
      </c>
      <c r="G38" s="9" t="s">
        <v>279</v>
      </c>
      <c r="H38" s="9" t="s">
        <v>280</v>
      </c>
      <c r="I38" s="6">
        <v>12500</v>
      </c>
      <c r="J38" s="6">
        <v>12500</v>
      </c>
      <c r="K38" s="50"/>
      <c r="L38" s="50"/>
      <c r="M38" s="6">
        <v>12500</v>
      </c>
      <c r="N38" s="50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0.25" customHeight="1">
      <c r="A39" s="9" t="s">
        <v>70</v>
      </c>
      <c r="B39" s="9" t="s">
        <v>70</v>
      </c>
      <c r="C39" s="9" t="s">
        <v>277</v>
      </c>
      <c r="D39" s="9" t="s">
        <v>278</v>
      </c>
      <c r="E39" s="9" t="s">
        <v>159</v>
      </c>
      <c r="F39" s="9" t="s">
        <v>160</v>
      </c>
      <c r="G39" s="9" t="s">
        <v>279</v>
      </c>
      <c r="H39" s="9" t="s">
        <v>280</v>
      </c>
      <c r="I39" s="6">
        <v>47500</v>
      </c>
      <c r="J39" s="6">
        <v>47500</v>
      </c>
      <c r="K39" s="50"/>
      <c r="L39" s="50"/>
      <c r="M39" s="6">
        <v>47500</v>
      </c>
      <c r="N39" s="50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0.25" customHeight="1">
      <c r="A40" s="9" t="s">
        <v>70</v>
      </c>
      <c r="B40" s="9" t="s">
        <v>70</v>
      </c>
      <c r="C40" s="9" t="s">
        <v>277</v>
      </c>
      <c r="D40" s="9" t="s">
        <v>278</v>
      </c>
      <c r="E40" s="9" t="s">
        <v>163</v>
      </c>
      <c r="F40" s="9" t="s">
        <v>164</v>
      </c>
      <c r="G40" s="9" t="s">
        <v>279</v>
      </c>
      <c r="H40" s="9" t="s">
        <v>280</v>
      </c>
      <c r="I40" s="6">
        <v>12500</v>
      </c>
      <c r="J40" s="6">
        <v>12500</v>
      </c>
      <c r="K40" s="50"/>
      <c r="L40" s="50"/>
      <c r="M40" s="6">
        <v>12500</v>
      </c>
      <c r="N40" s="50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20.25" customHeight="1">
      <c r="A41" s="9" t="s">
        <v>70</v>
      </c>
      <c r="B41" s="9" t="s">
        <v>70</v>
      </c>
      <c r="C41" s="9" t="s">
        <v>277</v>
      </c>
      <c r="D41" s="9" t="s">
        <v>278</v>
      </c>
      <c r="E41" s="9" t="s">
        <v>167</v>
      </c>
      <c r="F41" s="9" t="s">
        <v>168</v>
      </c>
      <c r="G41" s="9" t="s">
        <v>279</v>
      </c>
      <c r="H41" s="9" t="s">
        <v>280</v>
      </c>
      <c r="I41" s="6">
        <v>5000</v>
      </c>
      <c r="J41" s="6">
        <v>5000</v>
      </c>
      <c r="K41" s="50"/>
      <c r="L41" s="50"/>
      <c r="M41" s="6">
        <v>5000</v>
      </c>
      <c r="N41" s="50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20.25" customHeight="1">
      <c r="A42" s="9" t="s">
        <v>70</v>
      </c>
      <c r="B42" s="9" t="s">
        <v>70</v>
      </c>
      <c r="C42" s="9" t="s">
        <v>281</v>
      </c>
      <c r="D42" s="9" t="s">
        <v>282</v>
      </c>
      <c r="E42" s="9" t="s">
        <v>102</v>
      </c>
      <c r="F42" s="9" t="s">
        <v>103</v>
      </c>
      <c r="G42" s="9" t="s">
        <v>283</v>
      </c>
      <c r="H42" s="9" t="s">
        <v>284</v>
      </c>
      <c r="I42" s="6">
        <v>17400</v>
      </c>
      <c r="J42" s="6">
        <v>17400</v>
      </c>
      <c r="K42" s="50"/>
      <c r="L42" s="50"/>
      <c r="M42" s="6">
        <v>17400</v>
      </c>
      <c r="N42" s="50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20.25" customHeight="1">
      <c r="A43" s="9" t="s">
        <v>70</v>
      </c>
      <c r="B43" s="9" t="s">
        <v>70</v>
      </c>
      <c r="C43" s="9" t="s">
        <v>281</v>
      </c>
      <c r="D43" s="9" t="s">
        <v>282</v>
      </c>
      <c r="E43" s="9" t="s">
        <v>108</v>
      </c>
      <c r="F43" s="9" t="s">
        <v>103</v>
      </c>
      <c r="G43" s="9" t="s">
        <v>283</v>
      </c>
      <c r="H43" s="9" t="s">
        <v>284</v>
      </c>
      <c r="I43" s="6">
        <v>294240</v>
      </c>
      <c r="J43" s="6">
        <v>294240</v>
      </c>
      <c r="K43" s="50"/>
      <c r="L43" s="50"/>
      <c r="M43" s="6">
        <v>294240</v>
      </c>
      <c r="N43" s="50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20.25" customHeight="1">
      <c r="A44" s="9" t="s">
        <v>70</v>
      </c>
      <c r="B44" s="9" t="s">
        <v>70</v>
      </c>
      <c r="C44" s="9" t="s">
        <v>281</v>
      </c>
      <c r="D44" s="9" t="s">
        <v>282</v>
      </c>
      <c r="E44" s="9" t="s">
        <v>111</v>
      </c>
      <c r="F44" s="9" t="s">
        <v>103</v>
      </c>
      <c r="G44" s="9" t="s">
        <v>283</v>
      </c>
      <c r="H44" s="9" t="s">
        <v>284</v>
      </c>
      <c r="I44" s="6">
        <v>35520</v>
      </c>
      <c r="J44" s="6">
        <v>35520</v>
      </c>
      <c r="K44" s="50"/>
      <c r="L44" s="50"/>
      <c r="M44" s="6">
        <v>35520</v>
      </c>
      <c r="N44" s="50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20.25" customHeight="1">
      <c r="A45" s="9" t="s">
        <v>70</v>
      </c>
      <c r="B45" s="9" t="s">
        <v>70</v>
      </c>
      <c r="C45" s="9" t="s">
        <v>285</v>
      </c>
      <c r="D45" s="9" t="s">
        <v>286</v>
      </c>
      <c r="E45" s="9" t="s">
        <v>102</v>
      </c>
      <c r="F45" s="9" t="s">
        <v>103</v>
      </c>
      <c r="G45" s="9" t="s">
        <v>283</v>
      </c>
      <c r="H45" s="9" t="s">
        <v>284</v>
      </c>
      <c r="I45" s="6">
        <v>4507</v>
      </c>
      <c r="J45" s="6">
        <v>4507</v>
      </c>
      <c r="K45" s="50"/>
      <c r="L45" s="50"/>
      <c r="M45" s="6">
        <v>4507</v>
      </c>
      <c r="N45" s="50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20.25" customHeight="1">
      <c r="A46" s="9" t="s">
        <v>70</v>
      </c>
      <c r="B46" s="9" t="s">
        <v>70</v>
      </c>
      <c r="C46" s="9" t="s">
        <v>285</v>
      </c>
      <c r="D46" s="9" t="s">
        <v>286</v>
      </c>
      <c r="E46" s="9" t="s">
        <v>108</v>
      </c>
      <c r="F46" s="9" t="s">
        <v>103</v>
      </c>
      <c r="G46" s="9" t="s">
        <v>283</v>
      </c>
      <c r="H46" s="9" t="s">
        <v>284</v>
      </c>
      <c r="I46" s="6">
        <v>67830</v>
      </c>
      <c r="J46" s="6">
        <v>67830</v>
      </c>
      <c r="K46" s="50"/>
      <c r="L46" s="50"/>
      <c r="M46" s="6">
        <v>67830</v>
      </c>
      <c r="N46" s="50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20.25" customHeight="1">
      <c r="A47" s="9" t="s">
        <v>70</v>
      </c>
      <c r="B47" s="9" t="s">
        <v>70</v>
      </c>
      <c r="C47" s="9" t="s">
        <v>285</v>
      </c>
      <c r="D47" s="9" t="s">
        <v>286</v>
      </c>
      <c r="E47" s="9" t="s">
        <v>111</v>
      </c>
      <c r="F47" s="9" t="s">
        <v>103</v>
      </c>
      <c r="G47" s="9" t="s">
        <v>283</v>
      </c>
      <c r="H47" s="9" t="s">
        <v>284</v>
      </c>
      <c r="I47" s="6">
        <v>8818</v>
      </c>
      <c r="J47" s="6">
        <v>8818</v>
      </c>
      <c r="K47" s="50"/>
      <c r="L47" s="50"/>
      <c r="M47" s="6">
        <v>8818</v>
      </c>
      <c r="N47" s="50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20.25" customHeight="1">
      <c r="A48" s="9" t="s">
        <v>70</v>
      </c>
      <c r="B48" s="9" t="s">
        <v>70</v>
      </c>
      <c r="C48" s="9" t="s">
        <v>287</v>
      </c>
      <c r="D48" s="9" t="s">
        <v>288</v>
      </c>
      <c r="E48" s="9" t="s">
        <v>102</v>
      </c>
      <c r="F48" s="9" t="s">
        <v>103</v>
      </c>
      <c r="G48" s="9" t="s">
        <v>289</v>
      </c>
      <c r="H48" s="9" t="s">
        <v>290</v>
      </c>
      <c r="I48" s="6">
        <v>72828</v>
      </c>
      <c r="J48" s="6">
        <v>72828</v>
      </c>
      <c r="K48" s="50"/>
      <c r="L48" s="50"/>
      <c r="M48" s="6">
        <v>72828</v>
      </c>
      <c r="N48" s="50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20.25" customHeight="1">
      <c r="A49" s="9" t="s">
        <v>70</v>
      </c>
      <c r="B49" s="9" t="s">
        <v>70</v>
      </c>
      <c r="C49" s="9" t="s">
        <v>287</v>
      </c>
      <c r="D49" s="9" t="s">
        <v>288</v>
      </c>
      <c r="E49" s="9" t="s">
        <v>102</v>
      </c>
      <c r="F49" s="9" t="s">
        <v>103</v>
      </c>
      <c r="G49" s="9" t="s">
        <v>289</v>
      </c>
      <c r="H49" s="9" t="s">
        <v>290</v>
      </c>
      <c r="I49" s="6">
        <v>6000</v>
      </c>
      <c r="J49" s="6">
        <v>6000</v>
      </c>
      <c r="K49" s="50"/>
      <c r="L49" s="50"/>
      <c r="M49" s="6">
        <v>6000</v>
      </c>
      <c r="N49" s="50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20.25" customHeight="1">
      <c r="A50" s="9" t="s">
        <v>70</v>
      </c>
      <c r="B50" s="9" t="s">
        <v>70</v>
      </c>
      <c r="C50" s="9" t="s">
        <v>287</v>
      </c>
      <c r="D50" s="9" t="s">
        <v>288</v>
      </c>
      <c r="E50" s="9" t="s">
        <v>108</v>
      </c>
      <c r="F50" s="9" t="s">
        <v>103</v>
      </c>
      <c r="G50" s="9" t="s">
        <v>289</v>
      </c>
      <c r="H50" s="9" t="s">
        <v>290</v>
      </c>
      <c r="I50" s="6">
        <v>1297476</v>
      </c>
      <c r="J50" s="6">
        <v>1297476</v>
      </c>
      <c r="K50" s="50"/>
      <c r="L50" s="50"/>
      <c r="M50" s="6">
        <v>1297476</v>
      </c>
      <c r="N50" s="50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20.25" customHeight="1">
      <c r="A51" s="9" t="s">
        <v>70</v>
      </c>
      <c r="B51" s="9" t="s">
        <v>70</v>
      </c>
      <c r="C51" s="9" t="s">
        <v>287</v>
      </c>
      <c r="D51" s="9" t="s">
        <v>288</v>
      </c>
      <c r="E51" s="9" t="s">
        <v>108</v>
      </c>
      <c r="F51" s="9" t="s">
        <v>103</v>
      </c>
      <c r="G51" s="9" t="s">
        <v>289</v>
      </c>
      <c r="H51" s="9" t="s">
        <v>290</v>
      </c>
      <c r="I51" s="6">
        <v>120000</v>
      </c>
      <c r="J51" s="6">
        <v>120000</v>
      </c>
      <c r="K51" s="50"/>
      <c r="L51" s="50"/>
      <c r="M51" s="6">
        <v>120000</v>
      </c>
      <c r="N51" s="50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20.25" customHeight="1">
      <c r="A52" s="9" t="s">
        <v>70</v>
      </c>
      <c r="B52" s="9" t="s">
        <v>70</v>
      </c>
      <c r="C52" s="9" t="s">
        <v>287</v>
      </c>
      <c r="D52" s="9" t="s">
        <v>288</v>
      </c>
      <c r="E52" s="9" t="s">
        <v>111</v>
      </c>
      <c r="F52" s="9" t="s">
        <v>103</v>
      </c>
      <c r="G52" s="9" t="s">
        <v>289</v>
      </c>
      <c r="H52" s="9" t="s">
        <v>290</v>
      </c>
      <c r="I52" s="6">
        <v>150168</v>
      </c>
      <c r="J52" s="6">
        <v>150168</v>
      </c>
      <c r="K52" s="50"/>
      <c r="L52" s="50"/>
      <c r="M52" s="6">
        <v>150168</v>
      </c>
      <c r="N52" s="50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20.25" customHeight="1">
      <c r="A53" s="9" t="s">
        <v>70</v>
      </c>
      <c r="B53" s="9" t="s">
        <v>70</v>
      </c>
      <c r="C53" s="9" t="s">
        <v>287</v>
      </c>
      <c r="D53" s="9" t="s">
        <v>288</v>
      </c>
      <c r="E53" s="9" t="s">
        <v>111</v>
      </c>
      <c r="F53" s="9" t="s">
        <v>103</v>
      </c>
      <c r="G53" s="9" t="s">
        <v>289</v>
      </c>
      <c r="H53" s="9" t="s">
        <v>290</v>
      </c>
      <c r="I53" s="6">
        <v>12000</v>
      </c>
      <c r="J53" s="6">
        <v>12000</v>
      </c>
      <c r="K53" s="50"/>
      <c r="L53" s="50"/>
      <c r="M53" s="6">
        <v>12000</v>
      </c>
      <c r="N53" s="50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20.25" customHeight="1">
      <c r="A54" s="9" t="s">
        <v>70</v>
      </c>
      <c r="B54" s="9" t="s">
        <v>70</v>
      </c>
      <c r="C54" s="9" t="s">
        <v>291</v>
      </c>
      <c r="D54" s="9" t="s">
        <v>292</v>
      </c>
      <c r="E54" s="9" t="s">
        <v>116</v>
      </c>
      <c r="F54" s="9" t="s">
        <v>117</v>
      </c>
      <c r="G54" s="9" t="s">
        <v>293</v>
      </c>
      <c r="H54" s="9" t="s">
        <v>294</v>
      </c>
      <c r="I54" s="6">
        <v>8400</v>
      </c>
      <c r="J54" s="6">
        <v>8400</v>
      </c>
      <c r="K54" s="50"/>
      <c r="L54" s="50"/>
      <c r="M54" s="6">
        <v>8400</v>
      </c>
      <c r="N54" s="50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20.25" customHeight="1">
      <c r="A55" s="9" t="s">
        <v>70</v>
      </c>
      <c r="B55" s="9" t="s">
        <v>70</v>
      </c>
      <c r="C55" s="9" t="s">
        <v>291</v>
      </c>
      <c r="D55" s="9" t="s">
        <v>292</v>
      </c>
      <c r="E55" s="9" t="s">
        <v>120</v>
      </c>
      <c r="F55" s="9" t="s">
        <v>121</v>
      </c>
      <c r="G55" s="9" t="s">
        <v>293</v>
      </c>
      <c r="H55" s="9" t="s">
        <v>294</v>
      </c>
      <c r="I55" s="6">
        <v>8400</v>
      </c>
      <c r="J55" s="6">
        <v>8400</v>
      </c>
      <c r="K55" s="50"/>
      <c r="L55" s="50"/>
      <c r="M55" s="6">
        <v>8400</v>
      </c>
      <c r="N55" s="50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20.25" customHeight="1">
      <c r="A56" s="9" t="s">
        <v>70</v>
      </c>
      <c r="B56" s="9" t="s">
        <v>70</v>
      </c>
      <c r="C56" s="9" t="s">
        <v>291</v>
      </c>
      <c r="D56" s="9" t="s">
        <v>292</v>
      </c>
      <c r="E56" s="9" t="s">
        <v>153</v>
      </c>
      <c r="F56" s="9" t="s">
        <v>154</v>
      </c>
      <c r="G56" s="9" t="s">
        <v>293</v>
      </c>
      <c r="H56" s="9" t="s">
        <v>294</v>
      </c>
      <c r="I56" s="6">
        <v>42000</v>
      </c>
      <c r="J56" s="6">
        <v>42000</v>
      </c>
      <c r="K56" s="50"/>
      <c r="L56" s="50"/>
      <c r="M56" s="6">
        <v>42000</v>
      </c>
      <c r="N56" s="50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20.25" customHeight="1">
      <c r="A57" s="9" t="s">
        <v>70</v>
      </c>
      <c r="B57" s="9" t="s">
        <v>70</v>
      </c>
      <c r="C57" s="9" t="s">
        <v>291</v>
      </c>
      <c r="D57" s="9" t="s">
        <v>292</v>
      </c>
      <c r="E57" s="9" t="s">
        <v>159</v>
      </c>
      <c r="F57" s="9" t="s">
        <v>160</v>
      </c>
      <c r="G57" s="9" t="s">
        <v>293</v>
      </c>
      <c r="H57" s="9" t="s">
        <v>294</v>
      </c>
      <c r="I57" s="6">
        <v>159600</v>
      </c>
      <c r="J57" s="6">
        <v>159600</v>
      </c>
      <c r="K57" s="50"/>
      <c r="L57" s="50"/>
      <c r="M57" s="6">
        <v>159600</v>
      </c>
      <c r="N57" s="50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20.25" customHeight="1">
      <c r="A58" s="9" t="s">
        <v>70</v>
      </c>
      <c r="B58" s="9" t="s">
        <v>70</v>
      </c>
      <c r="C58" s="9" t="s">
        <v>291</v>
      </c>
      <c r="D58" s="9" t="s">
        <v>292</v>
      </c>
      <c r="E58" s="9" t="s">
        <v>163</v>
      </c>
      <c r="F58" s="9" t="s">
        <v>164</v>
      </c>
      <c r="G58" s="9" t="s">
        <v>293</v>
      </c>
      <c r="H58" s="9" t="s">
        <v>294</v>
      </c>
      <c r="I58" s="6">
        <v>42000</v>
      </c>
      <c r="J58" s="6">
        <v>42000</v>
      </c>
      <c r="K58" s="50"/>
      <c r="L58" s="50"/>
      <c r="M58" s="6">
        <v>42000</v>
      </c>
      <c r="N58" s="50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20.25" customHeight="1">
      <c r="A59" s="9" t="s">
        <v>70</v>
      </c>
      <c r="B59" s="9" t="s">
        <v>70</v>
      </c>
      <c r="C59" s="9" t="s">
        <v>291</v>
      </c>
      <c r="D59" s="9" t="s">
        <v>292</v>
      </c>
      <c r="E59" s="9" t="s">
        <v>167</v>
      </c>
      <c r="F59" s="9" t="s">
        <v>168</v>
      </c>
      <c r="G59" s="9" t="s">
        <v>293</v>
      </c>
      <c r="H59" s="9" t="s">
        <v>294</v>
      </c>
      <c r="I59" s="6">
        <v>16800</v>
      </c>
      <c r="J59" s="6">
        <v>16800</v>
      </c>
      <c r="K59" s="50"/>
      <c r="L59" s="50"/>
      <c r="M59" s="6">
        <v>16800</v>
      </c>
      <c r="N59" s="50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20.25" customHeight="1">
      <c r="A60" s="9" t="s">
        <v>70</v>
      </c>
      <c r="B60" s="9" t="s">
        <v>70</v>
      </c>
      <c r="C60" s="9" t="s">
        <v>295</v>
      </c>
      <c r="D60" s="9" t="s">
        <v>296</v>
      </c>
      <c r="E60" s="9" t="s">
        <v>116</v>
      </c>
      <c r="F60" s="9" t="s">
        <v>117</v>
      </c>
      <c r="G60" s="9" t="s">
        <v>283</v>
      </c>
      <c r="H60" s="9" t="s">
        <v>284</v>
      </c>
      <c r="I60" s="6">
        <v>3981</v>
      </c>
      <c r="J60" s="6">
        <v>3981</v>
      </c>
      <c r="K60" s="50"/>
      <c r="L60" s="50"/>
      <c r="M60" s="6">
        <v>3981</v>
      </c>
      <c r="N60" s="50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20.25" customHeight="1">
      <c r="A61" s="9" t="s">
        <v>70</v>
      </c>
      <c r="B61" s="9" t="s">
        <v>70</v>
      </c>
      <c r="C61" s="9" t="s">
        <v>295</v>
      </c>
      <c r="D61" s="9" t="s">
        <v>296</v>
      </c>
      <c r="E61" s="9" t="s">
        <v>120</v>
      </c>
      <c r="F61" s="9" t="s">
        <v>121</v>
      </c>
      <c r="G61" s="9" t="s">
        <v>283</v>
      </c>
      <c r="H61" s="9" t="s">
        <v>284</v>
      </c>
      <c r="I61" s="6">
        <v>3073</v>
      </c>
      <c r="J61" s="6">
        <v>3073</v>
      </c>
      <c r="K61" s="50"/>
      <c r="L61" s="50"/>
      <c r="M61" s="6">
        <v>3073</v>
      </c>
      <c r="N61" s="50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20.25" customHeight="1">
      <c r="A62" s="9" t="s">
        <v>70</v>
      </c>
      <c r="B62" s="9" t="s">
        <v>70</v>
      </c>
      <c r="C62" s="9" t="s">
        <v>295</v>
      </c>
      <c r="D62" s="9" t="s">
        <v>296</v>
      </c>
      <c r="E62" s="9" t="s">
        <v>153</v>
      </c>
      <c r="F62" s="9" t="s">
        <v>154</v>
      </c>
      <c r="G62" s="9" t="s">
        <v>283</v>
      </c>
      <c r="H62" s="9" t="s">
        <v>284</v>
      </c>
      <c r="I62" s="6">
        <v>16823</v>
      </c>
      <c r="J62" s="6">
        <v>16823</v>
      </c>
      <c r="K62" s="50"/>
      <c r="L62" s="50"/>
      <c r="M62" s="6">
        <v>16823</v>
      </c>
      <c r="N62" s="50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20.25" customHeight="1">
      <c r="A63" s="9" t="s">
        <v>70</v>
      </c>
      <c r="B63" s="9" t="s">
        <v>70</v>
      </c>
      <c r="C63" s="9" t="s">
        <v>295</v>
      </c>
      <c r="D63" s="9" t="s">
        <v>296</v>
      </c>
      <c r="E63" s="9" t="s">
        <v>159</v>
      </c>
      <c r="F63" s="9" t="s">
        <v>160</v>
      </c>
      <c r="G63" s="9" t="s">
        <v>283</v>
      </c>
      <c r="H63" s="9" t="s">
        <v>284</v>
      </c>
      <c r="I63" s="6">
        <v>66164</v>
      </c>
      <c r="J63" s="6">
        <v>66164</v>
      </c>
      <c r="K63" s="50"/>
      <c r="L63" s="50"/>
      <c r="M63" s="6">
        <v>66164</v>
      </c>
      <c r="N63" s="50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20.25" customHeight="1">
      <c r="A64" s="9" t="s">
        <v>70</v>
      </c>
      <c r="B64" s="9" t="s">
        <v>70</v>
      </c>
      <c r="C64" s="9" t="s">
        <v>295</v>
      </c>
      <c r="D64" s="9" t="s">
        <v>296</v>
      </c>
      <c r="E64" s="9" t="s">
        <v>163</v>
      </c>
      <c r="F64" s="9" t="s">
        <v>164</v>
      </c>
      <c r="G64" s="9" t="s">
        <v>283</v>
      </c>
      <c r="H64" s="9" t="s">
        <v>284</v>
      </c>
      <c r="I64" s="6">
        <v>22819</v>
      </c>
      <c r="J64" s="6">
        <v>22819</v>
      </c>
      <c r="K64" s="50"/>
      <c r="L64" s="50"/>
      <c r="M64" s="6">
        <v>22819</v>
      </c>
      <c r="N64" s="50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20.25" customHeight="1">
      <c r="A65" s="9" t="s">
        <v>70</v>
      </c>
      <c r="B65" s="9" t="s">
        <v>70</v>
      </c>
      <c r="C65" s="9" t="s">
        <v>295</v>
      </c>
      <c r="D65" s="9" t="s">
        <v>296</v>
      </c>
      <c r="E65" s="9" t="s">
        <v>167</v>
      </c>
      <c r="F65" s="9" t="s">
        <v>168</v>
      </c>
      <c r="G65" s="9" t="s">
        <v>283</v>
      </c>
      <c r="H65" s="9" t="s">
        <v>284</v>
      </c>
      <c r="I65" s="6">
        <v>6948</v>
      </c>
      <c r="J65" s="6">
        <v>6948</v>
      </c>
      <c r="K65" s="50"/>
      <c r="L65" s="50"/>
      <c r="M65" s="6">
        <v>6948</v>
      </c>
      <c r="N65" s="50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20.25" customHeight="1">
      <c r="A66" s="9" t="s">
        <v>70</v>
      </c>
      <c r="B66" s="9" t="s">
        <v>70</v>
      </c>
      <c r="C66" s="9" t="s">
        <v>297</v>
      </c>
      <c r="D66" s="9" t="s">
        <v>298</v>
      </c>
      <c r="E66" s="9" t="s">
        <v>147</v>
      </c>
      <c r="F66" s="9" t="s">
        <v>148</v>
      </c>
      <c r="G66" s="9" t="s">
        <v>299</v>
      </c>
      <c r="H66" s="9" t="s">
        <v>300</v>
      </c>
      <c r="I66" s="6">
        <v>7123.78</v>
      </c>
      <c r="J66" s="6">
        <v>7123.78</v>
      </c>
      <c r="K66" s="50"/>
      <c r="L66" s="50"/>
      <c r="M66" s="6">
        <v>7123.78</v>
      </c>
      <c r="N66" s="50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20.25" customHeight="1">
      <c r="A67" s="9" t="s">
        <v>70</v>
      </c>
      <c r="B67" s="9" t="s">
        <v>70</v>
      </c>
      <c r="C67" s="9" t="s">
        <v>297</v>
      </c>
      <c r="D67" s="9" t="s">
        <v>298</v>
      </c>
      <c r="E67" s="9" t="s">
        <v>147</v>
      </c>
      <c r="F67" s="9" t="s">
        <v>148</v>
      </c>
      <c r="G67" s="9" t="s">
        <v>299</v>
      </c>
      <c r="H67" s="9" t="s">
        <v>300</v>
      </c>
      <c r="I67" s="6">
        <v>5875.05</v>
      </c>
      <c r="J67" s="6">
        <v>5875.05</v>
      </c>
      <c r="K67" s="50"/>
      <c r="L67" s="50"/>
      <c r="M67" s="6">
        <v>5875.05</v>
      </c>
      <c r="N67" s="50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20.25" customHeight="1">
      <c r="A68" s="9" t="s">
        <v>70</v>
      </c>
      <c r="B68" s="9" t="s">
        <v>70</v>
      </c>
      <c r="C68" s="9" t="s">
        <v>301</v>
      </c>
      <c r="D68" s="9" t="s">
        <v>302</v>
      </c>
      <c r="E68" s="9" t="s">
        <v>141</v>
      </c>
      <c r="F68" s="9" t="s">
        <v>142</v>
      </c>
      <c r="G68" s="9" t="s">
        <v>303</v>
      </c>
      <c r="H68" s="9" t="s">
        <v>304</v>
      </c>
      <c r="I68" s="6">
        <v>9630</v>
      </c>
      <c r="J68" s="6">
        <v>9630</v>
      </c>
      <c r="K68" s="50"/>
      <c r="L68" s="50"/>
      <c r="M68" s="6">
        <v>9630</v>
      </c>
      <c r="N68" s="50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20.25" customHeight="1">
      <c r="A69" s="9" t="s">
        <v>70</v>
      </c>
      <c r="B69" s="9" t="s">
        <v>70</v>
      </c>
      <c r="C69" s="9" t="s">
        <v>301</v>
      </c>
      <c r="D69" s="9" t="s">
        <v>302</v>
      </c>
      <c r="E69" s="9" t="s">
        <v>145</v>
      </c>
      <c r="F69" s="9" t="s">
        <v>146</v>
      </c>
      <c r="G69" s="9" t="s">
        <v>305</v>
      </c>
      <c r="H69" s="9" t="s">
        <v>306</v>
      </c>
      <c r="I69" s="6">
        <v>84060</v>
      </c>
      <c r="J69" s="6">
        <v>84060</v>
      </c>
      <c r="K69" s="50"/>
      <c r="L69" s="50"/>
      <c r="M69" s="6">
        <v>84060</v>
      </c>
      <c r="N69" s="50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20.25" customHeight="1">
      <c r="A70" s="9" t="s">
        <v>70</v>
      </c>
      <c r="B70" s="9" t="s">
        <v>70</v>
      </c>
      <c r="C70" s="9" t="s">
        <v>307</v>
      </c>
      <c r="D70" s="9" t="s">
        <v>308</v>
      </c>
      <c r="E70" s="9" t="s">
        <v>116</v>
      </c>
      <c r="F70" s="9" t="s">
        <v>117</v>
      </c>
      <c r="G70" s="9" t="s">
        <v>293</v>
      </c>
      <c r="H70" s="9" t="s">
        <v>294</v>
      </c>
      <c r="I70" s="6">
        <v>17040</v>
      </c>
      <c r="J70" s="6">
        <v>17040</v>
      </c>
      <c r="K70" s="50"/>
      <c r="L70" s="50"/>
      <c r="M70" s="6">
        <v>17040</v>
      </c>
      <c r="N70" s="50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20.25" customHeight="1">
      <c r="A71" s="9" t="s">
        <v>70</v>
      </c>
      <c r="B71" s="9" t="s">
        <v>70</v>
      </c>
      <c r="C71" s="9" t="s">
        <v>307</v>
      </c>
      <c r="D71" s="9" t="s">
        <v>308</v>
      </c>
      <c r="E71" s="9" t="s">
        <v>116</v>
      </c>
      <c r="F71" s="9" t="s">
        <v>117</v>
      </c>
      <c r="G71" s="9" t="s">
        <v>293</v>
      </c>
      <c r="H71" s="9" t="s">
        <v>294</v>
      </c>
      <c r="I71" s="6">
        <v>9312</v>
      </c>
      <c r="J71" s="6">
        <v>9312</v>
      </c>
      <c r="K71" s="50"/>
      <c r="L71" s="50"/>
      <c r="M71" s="6">
        <v>9312</v>
      </c>
      <c r="N71" s="50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20.25" customHeight="1">
      <c r="A72" s="9" t="s">
        <v>70</v>
      </c>
      <c r="B72" s="9" t="s">
        <v>70</v>
      </c>
      <c r="C72" s="9" t="s">
        <v>307</v>
      </c>
      <c r="D72" s="9" t="s">
        <v>308</v>
      </c>
      <c r="E72" s="9" t="s">
        <v>120</v>
      </c>
      <c r="F72" s="9" t="s">
        <v>121</v>
      </c>
      <c r="G72" s="9" t="s">
        <v>293</v>
      </c>
      <c r="H72" s="9" t="s">
        <v>294</v>
      </c>
      <c r="I72" s="6">
        <v>17400</v>
      </c>
      <c r="J72" s="6">
        <v>17400</v>
      </c>
      <c r="K72" s="50"/>
      <c r="L72" s="50"/>
      <c r="M72" s="6">
        <v>17400</v>
      </c>
      <c r="N72" s="50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20.25" customHeight="1">
      <c r="A73" s="9" t="s">
        <v>70</v>
      </c>
      <c r="B73" s="9" t="s">
        <v>70</v>
      </c>
      <c r="C73" s="9" t="s">
        <v>307</v>
      </c>
      <c r="D73" s="9" t="s">
        <v>308</v>
      </c>
      <c r="E73" s="9" t="s">
        <v>120</v>
      </c>
      <c r="F73" s="9" t="s">
        <v>121</v>
      </c>
      <c r="G73" s="9" t="s">
        <v>293</v>
      </c>
      <c r="H73" s="9" t="s">
        <v>294</v>
      </c>
      <c r="I73" s="6">
        <v>8868</v>
      </c>
      <c r="J73" s="6">
        <v>8868</v>
      </c>
      <c r="K73" s="50"/>
      <c r="L73" s="50"/>
      <c r="M73" s="6">
        <v>8868</v>
      </c>
      <c r="N73" s="50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20.25" customHeight="1">
      <c r="A74" s="9" t="s">
        <v>70</v>
      </c>
      <c r="B74" s="9" t="s">
        <v>70</v>
      </c>
      <c r="C74" s="9" t="s">
        <v>307</v>
      </c>
      <c r="D74" s="9" t="s">
        <v>308</v>
      </c>
      <c r="E74" s="9" t="s">
        <v>153</v>
      </c>
      <c r="F74" s="9" t="s">
        <v>154</v>
      </c>
      <c r="G74" s="9" t="s">
        <v>293</v>
      </c>
      <c r="H74" s="9" t="s">
        <v>294</v>
      </c>
      <c r="I74" s="6">
        <v>87360</v>
      </c>
      <c r="J74" s="6">
        <v>87360</v>
      </c>
      <c r="K74" s="50"/>
      <c r="L74" s="50"/>
      <c r="M74" s="6">
        <v>87360</v>
      </c>
      <c r="N74" s="50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20.25" customHeight="1">
      <c r="A75" s="9" t="s">
        <v>70</v>
      </c>
      <c r="B75" s="9" t="s">
        <v>70</v>
      </c>
      <c r="C75" s="9" t="s">
        <v>307</v>
      </c>
      <c r="D75" s="9" t="s">
        <v>308</v>
      </c>
      <c r="E75" s="9" t="s">
        <v>153</v>
      </c>
      <c r="F75" s="9" t="s">
        <v>154</v>
      </c>
      <c r="G75" s="9" t="s">
        <v>293</v>
      </c>
      <c r="H75" s="9" t="s">
        <v>294</v>
      </c>
      <c r="I75" s="6">
        <v>44472</v>
      </c>
      <c r="J75" s="6">
        <v>44472</v>
      </c>
      <c r="K75" s="50"/>
      <c r="L75" s="50"/>
      <c r="M75" s="6">
        <v>44472</v>
      </c>
      <c r="N75" s="50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20.25" customHeight="1">
      <c r="A76" s="9" t="s">
        <v>70</v>
      </c>
      <c r="B76" s="9" t="s">
        <v>70</v>
      </c>
      <c r="C76" s="9" t="s">
        <v>307</v>
      </c>
      <c r="D76" s="9" t="s">
        <v>308</v>
      </c>
      <c r="E76" s="9" t="s">
        <v>159</v>
      </c>
      <c r="F76" s="9" t="s">
        <v>160</v>
      </c>
      <c r="G76" s="9" t="s">
        <v>293</v>
      </c>
      <c r="H76" s="9" t="s">
        <v>294</v>
      </c>
      <c r="I76" s="6">
        <v>339000</v>
      </c>
      <c r="J76" s="6">
        <v>339000</v>
      </c>
      <c r="K76" s="50"/>
      <c r="L76" s="50"/>
      <c r="M76" s="6">
        <v>339000</v>
      </c>
      <c r="N76" s="50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20.25" customHeight="1">
      <c r="A77" s="9" t="s">
        <v>70</v>
      </c>
      <c r="B77" s="9" t="s">
        <v>70</v>
      </c>
      <c r="C77" s="9" t="s">
        <v>307</v>
      </c>
      <c r="D77" s="9" t="s">
        <v>308</v>
      </c>
      <c r="E77" s="9" t="s">
        <v>159</v>
      </c>
      <c r="F77" s="9" t="s">
        <v>160</v>
      </c>
      <c r="G77" s="9" t="s">
        <v>293</v>
      </c>
      <c r="H77" s="9" t="s">
        <v>294</v>
      </c>
      <c r="I77" s="6">
        <v>173352</v>
      </c>
      <c r="J77" s="6">
        <v>173352</v>
      </c>
      <c r="K77" s="50"/>
      <c r="L77" s="50"/>
      <c r="M77" s="6">
        <v>173352</v>
      </c>
      <c r="N77" s="50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20.25" customHeight="1">
      <c r="A78" s="9" t="s">
        <v>70</v>
      </c>
      <c r="B78" s="9" t="s">
        <v>70</v>
      </c>
      <c r="C78" s="9" t="s">
        <v>307</v>
      </c>
      <c r="D78" s="9" t="s">
        <v>308</v>
      </c>
      <c r="E78" s="9" t="s">
        <v>163</v>
      </c>
      <c r="F78" s="9" t="s">
        <v>164</v>
      </c>
      <c r="G78" s="9" t="s">
        <v>293</v>
      </c>
      <c r="H78" s="9" t="s">
        <v>294</v>
      </c>
      <c r="I78" s="6">
        <v>51060</v>
      </c>
      <c r="J78" s="6">
        <v>51060</v>
      </c>
      <c r="K78" s="50"/>
      <c r="L78" s="50"/>
      <c r="M78" s="6">
        <v>51060</v>
      </c>
      <c r="N78" s="50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20.25" customHeight="1">
      <c r="A79" s="9" t="s">
        <v>70</v>
      </c>
      <c r="B79" s="9" t="s">
        <v>70</v>
      </c>
      <c r="C79" s="9" t="s">
        <v>307</v>
      </c>
      <c r="D79" s="9" t="s">
        <v>308</v>
      </c>
      <c r="E79" s="9" t="s">
        <v>163</v>
      </c>
      <c r="F79" s="9" t="s">
        <v>164</v>
      </c>
      <c r="G79" s="9" t="s">
        <v>293</v>
      </c>
      <c r="H79" s="9" t="s">
        <v>294</v>
      </c>
      <c r="I79" s="6">
        <v>93480</v>
      </c>
      <c r="J79" s="6">
        <v>93480</v>
      </c>
      <c r="K79" s="50"/>
      <c r="L79" s="50"/>
      <c r="M79" s="6">
        <v>93480</v>
      </c>
      <c r="N79" s="50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20.25" customHeight="1">
      <c r="A80" s="9" t="s">
        <v>70</v>
      </c>
      <c r="B80" s="9" t="s">
        <v>70</v>
      </c>
      <c r="C80" s="9" t="s">
        <v>307</v>
      </c>
      <c r="D80" s="9" t="s">
        <v>308</v>
      </c>
      <c r="E80" s="9" t="s">
        <v>167</v>
      </c>
      <c r="F80" s="9" t="s">
        <v>168</v>
      </c>
      <c r="G80" s="9" t="s">
        <v>293</v>
      </c>
      <c r="H80" s="9" t="s">
        <v>294</v>
      </c>
      <c r="I80" s="6">
        <v>17640</v>
      </c>
      <c r="J80" s="6">
        <v>17640</v>
      </c>
      <c r="K80" s="50"/>
      <c r="L80" s="50"/>
      <c r="M80" s="6">
        <v>17640</v>
      </c>
      <c r="N80" s="50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20.25" customHeight="1">
      <c r="A81" s="9" t="s">
        <v>70</v>
      </c>
      <c r="B81" s="9" t="s">
        <v>70</v>
      </c>
      <c r="C81" s="9" t="s">
        <v>307</v>
      </c>
      <c r="D81" s="9" t="s">
        <v>308</v>
      </c>
      <c r="E81" s="9" t="s">
        <v>167</v>
      </c>
      <c r="F81" s="9" t="s">
        <v>168</v>
      </c>
      <c r="G81" s="9" t="s">
        <v>293</v>
      </c>
      <c r="H81" s="9" t="s">
        <v>294</v>
      </c>
      <c r="I81" s="6">
        <v>35160</v>
      </c>
      <c r="J81" s="6">
        <v>35160</v>
      </c>
      <c r="K81" s="50"/>
      <c r="L81" s="50"/>
      <c r="M81" s="6">
        <v>35160</v>
      </c>
      <c r="N81" s="50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20.25" customHeight="1">
      <c r="A82" s="9" t="s">
        <v>70</v>
      </c>
      <c r="B82" s="9" t="s">
        <v>70</v>
      </c>
      <c r="C82" s="9" t="s">
        <v>309</v>
      </c>
      <c r="D82" s="9" t="s">
        <v>310</v>
      </c>
      <c r="E82" s="9" t="s">
        <v>116</v>
      </c>
      <c r="F82" s="9" t="s">
        <v>117</v>
      </c>
      <c r="G82" s="9" t="s">
        <v>289</v>
      </c>
      <c r="H82" s="9" t="s">
        <v>290</v>
      </c>
      <c r="I82" s="6">
        <v>25632</v>
      </c>
      <c r="J82" s="6">
        <v>25632</v>
      </c>
      <c r="K82" s="50"/>
      <c r="L82" s="50"/>
      <c r="M82" s="6">
        <v>25632</v>
      </c>
      <c r="N82" s="50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20.25" customHeight="1">
      <c r="A83" s="9" t="s">
        <v>70</v>
      </c>
      <c r="B83" s="9" t="s">
        <v>70</v>
      </c>
      <c r="C83" s="9" t="s">
        <v>309</v>
      </c>
      <c r="D83" s="9" t="s">
        <v>310</v>
      </c>
      <c r="E83" s="9" t="s">
        <v>116</v>
      </c>
      <c r="F83" s="9" t="s">
        <v>117</v>
      </c>
      <c r="G83" s="9" t="s">
        <v>289</v>
      </c>
      <c r="H83" s="9" t="s">
        <v>290</v>
      </c>
      <c r="I83" s="6">
        <v>6000</v>
      </c>
      <c r="J83" s="6">
        <v>6000</v>
      </c>
      <c r="K83" s="50"/>
      <c r="L83" s="50"/>
      <c r="M83" s="6">
        <v>6000</v>
      </c>
      <c r="N83" s="50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20.25" customHeight="1">
      <c r="A84" s="9" t="s">
        <v>70</v>
      </c>
      <c r="B84" s="9" t="s">
        <v>70</v>
      </c>
      <c r="C84" s="9" t="s">
        <v>309</v>
      </c>
      <c r="D84" s="9" t="s">
        <v>310</v>
      </c>
      <c r="E84" s="9" t="s">
        <v>120</v>
      </c>
      <c r="F84" s="9" t="s">
        <v>121</v>
      </c>
      <c r="G84" s="9" t="s">
        <v>289</v>
      </c>
      <c r="H84" s="9" t="s">
        <v>290</v>
      </c>
      <c r="I84" s="6">
        <v>24396</v>
      </c>
      <c r="J84" s="6">
        <v>24396</v>
      </c>
      <c r="K84" s="50"/>
      <c r="L84" s="50"/>
      <c r="M84" s="6">
        <v>24396</v>
      </c>
      <c r="N84" s="50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20.25" customHeight="1">
      <c r="A85" s="9" t="s">
        <v>70</v>
      </c>
      <c r="B85" s="9" t="s">
        <v>70</v>
      </c>
      <c r="C85" s="9" t="s">
        <v>309</v>
      </c>
      <c r="D85" s="9" t="s">
        <v>310</v>
      </c>
      <c r="E85" s="9" t="s">
        <v>120</v>
      </c>
      <c r="F85" s="9" t="s">
        <v>121</v>
      </c>
      <c r="G85" s="9" t="s">
        <v>289</v>
      </c>
      <c r="H85" s="9" t="s">
        <v>290</v>
      </c>
      <c r="I85" s="6">
        <v>6000</v>
      </c>
      <c r="J85" s="6">
        <v>6000</v>
      </c>
      <c r="K85" s="50"/>
      <c r="L85" s="50"/>
      <c r="M85" s="6">
        <v>6000</v>
      </c>
      <c r="N85" s="50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20.25" customHeight="1">
      <c r="A86" s="9" t="s">
        <v>70</v>
      </c>
      <c r="B86" s="9" t="s">
        <v>70</v>
      </c>
      <c r="C86" s="9" t="s">
        <v>309</v>
      </c>
      <c r="D86" s="9" t="s">
        <v>310</v>
      </c>
      <c r="E86" s="9" t="s">
        <v>153</v>
      </c>
      <c r="F86" s="9" t="s">
        <v>154</v>
      </c>
      <c r="G86" s="9" t="s">
        <v>289</v>
      </c>
      <c r="H86" s="9" t="s">
        <v>290</v>
      </c>
      <c r="I86" s="6">
        <v>30000</v>
      </c>
      <c r="J86" s="6">
        <v>30000</v>
      </c>
      <c r="K86" s="50"/>
      <c r="L86" s="50"/>
      <c r="M86" s="6">
        <v>30000</v>
      </c>
      <c r="N86" s="50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20.25" customHeight="1">
      <c r="A87" s="9" t="s">
        <v>70</v>
      </c>
      <c r="B87" s="9" t="s">
        <v>70</v>
      </c>
      <c r="C87" s="9" t="s">
        <v>309</v>
      </c>
      <c r="D87" s="9" t="s">
        <v>310</v>
      </c>
      <c r="E87" s="9" t="s">
        <v>153</v>
      </c>
      <c r="F87" s="9" t="s">
        <v>154</v>
      </c>
      <c r="G87" s="9" t="s">
        <v>289</v>
      </c>
      <c r="H87" s="9" t="s">
        <v>290</v>
      </c>
      <c r="I87" s="6">
        <v>124368</v>
      </c>
      <c r="J87" s="6">
        <v>124368</v>
      </c>
      <c r="K87" s="50"/>
      <c r="L87" s="50"/>
      <c r="M87" s="6">
        <v>124368</v>
      </c>
      <c r="N87" s="50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20.25" customHeight="1">
      <c r="A88" s="9" t="s">
        <v>70</v>
      </c>
      <c r="B88" s="9" t="s">
        <v>70</v>
      </c>
      <c r="C88" s="9" t="s">
        <v>309</v>
      </c>
      <c r="D88" s="9" t="s">
        <v>310</v>
      </c>
      <c r="E88" s="9" t="s">
        <v>159</v>
      </c>
      <c r="F88" s="9" t="s">
        <v>160</v>
      </c>
      <c r="G88" s="9" t="s">
        <v>289</v>
      </c>
      <c r="H88" s="9" t="s">
        <v>290</v>
      </c>
      <c r="I88" s="6">
        <v>477180</v>
      </c>
      <c r="J88" s="6">
        <v>477180</v>
      </c>
      <c r="K88" s="50"/>
      <c r="L88" s="50"/>
      <c r="M88" s="6">
        <v>477180</v>
      </c>
      <c r="N88" s="50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20.25" customHeight="1">
      <c r="A89" s="9" t="s">
        <v>70</v>
      </c>
      <c r="B89" s="9" t="s">
        <v>70</v>
      </c>
      <c r="C89" s="9" t="s">
        <v>309</v>
      </c>
      <c r="D89" s="9" t="s">
        <v>310</v>
      </c>
      <c r="E89" s="9" t="s">
        <v>159</v>
      </c>
      <c r="F89" s="9" t="s">
        <v>160</v>
      </c>
      <c r="G89" s="9" t="s">
        <v>289</v>
      </c>
      <c r="H89" s="9" t="s">
        <v>290</v>
      </c>
      <c r="I89" s="6">
        <v>114000</v>
      </c>
      <c r="J89" s="6">
        <v>114000</v>
      </c>
      <c r="K89" s="50"/>
      <c r="L89" s="50"/>
      <c r="M89" s="6">
        <v>114000</v>
      </c>
      <c r="N89" s="50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20.25" customHeight="1">
      <c r="A90" s="9" t="s">
        <v>70</v>
      </c>
      <c r="B90" s="9" t="s">
        <v>70</v>
      </c>
      <c r="C90" s="9" t="s">
        <v>309</v>
      </c>
      <c r="D90" s="9" t="s">
        <v>310</v>
      </c>
      <c r="E90" s="9" t="s">
        <v>163</v>
      </c>
      <c r="F90" s="9" t="s">
        <v>164</v>
      </c>
      <c r="G90" s="9" t="s">
        <v>289</v>
      </c>
      <c r="H90" s="9" t="s">
        <v>290</v>
      </c>
      <c r="I90" s="6">
        <v>131700</v>
      </c>
      <c r="J90" s="6">
        <v>131700</v>
      </c>
      <c r="K90" s="50"/>
      <c r="L90" s="50"/>
      <c r="M90" s="6">
        <v>131700</v>
      </c>
      <c r="N90" s="50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20.25" customHeight="1">
      <c r="A91" s="9" t="s">
        <v>70</v>
      </c>
      <c r="B91" s="9" t="s">
        <v>70</v>
      </c>
      <c r="C91" s="9" t="s">
        <v>309</v>
      </c>
      <c r="D91" s="9" t="s">
        <v>310</v>
      </c>
      <c r="E91" s="9" t="s">
        <v>163</v>
      </c>
      <c r="F91" s="9" t="s">
        <v>164</v>
      </c>
      <c r="G91" s="9" t="s">
        <v>289</v>
      </c>
      <c r="H91" s="9" t="s">
        <v>290</v>
      </c>
      <c r="I91" s="6">
        <v>30000</v>
      </c>
      <c r="J91" s="6">
        <v>30000</v>
      </c>
      <c r="K91" s="50"/>
      <c r="L91" s="50"/>
      <c r="M91" s="6">
        <v>30000</v>
      </c>
      <c r="N91" s="50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20.25" customHeight="1">
      <c r="A92" s="9" t="s">
        <v>70</v>
      </c>
      <c r="B92" s="9" t="s">
        <v>70</v>
      </c>
      <c r="C92" s="9" t="s">
        <v>309</v>
      </c>
      <c r="D92" s="9" t="s">
        <v>310</v>
      </c>
      <c r="E92" s="9" t="s">
        <v>167</v>
      </c>
      <c r="F92" s="9" t="s">
        <v>168</v>
      </c>
      <c r="G92" s="9" t="s">
        <v>289</v>
      </c>
      <c r="H92" s="9" t="s">
        <v>290</v>
      </c>
      <c r="I92" s="6">
        <v>12000</v>
      </c>
      <c r="J92" s="6">
        <v>12000</v>
      </c>
      <c r="K92" s="50"/>
      <c r="L92" s="50"/>
      <c r="M92" s="6">
        <v>12000</v>
      </c>
      <c r="N92" s="50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20.25" customHeight="1">
      <c r="A93" s="9" t="s">
        <v>70</v>
      </c>
      <c r="B93" s="9" t="s">
        <v>70</v>
      </c>
      <c r="C93" s="9" t="s">
        <v>309</v>
      </c>
      <c r="D93" s="9" t="s">
        <v>310</v>
      </c>
      <c r="E93" s="9" t="s">
        <v>167</v>
      </c>
      <c r="F93" s="9" t="s">
        <v>168</v>
      </c>
      <c r="G93" s="9" t="s">
        <v>289</v>
      </c>
      <c r="H93" s="9" t="s">
        <v>290</v>
      </c>
      <c r="I93" s="6">
        <v>49824</v>
      </c>
      <c r="J93" s="6">
        <v>49824</v>
      </c>
      <c r="K93" s="50"/>
      <c r="L93" s="50"/>
      <c r="M93" s="6">
        <v>49824</v>
      </c>
      <c r="N93" s="50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20.25" customHeight="1">
      <c r="A94" s="9" t="s">
        <v>70</v>
      </c>
      <c r="B94" s="9" t="s">
        <v>70</v>
      </c>
      <c r="C94" s="9" t="s">
        <v>311</v>
      </c>
      <c r="D94" s="9" t="s">
        <v>312</v>
      </c>
      <c r="E94" s="9" t="s">
        <v>136</v>
      </c>
      <c r="F94" s="9" t="s">
        <v>135</v>
      </c>
      <c r="G94" s="9" t="s">
        <v>299</v>
      </c>
      <c r="H94" s="9" t="s">
        <v>300</v>
      </c>
      <c r="I94" s="6">
        <v>17281.009999999998</v>
      </c>
      <c r="J94" s="6">
        <v>17281.009999999998</v>
      </c>
      <c r="K94" s="50"/>
      <c r="L94" s="50"/>
      <c r="M94" s="6">
        <v>17281.009999999998</v>
      </c>
      <c r="N94" s="50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20.25" customHeight="1">
      <c r="A95" s="9" t="s">
        <v>70</v>
      </c>
      <c r="B95" s="9" t="s">
        <v>70</v>
      </c>
      <c r="C95" s="9" t="s">
        <v>313</v>
      </c>
      <c r="D95" s="9" t="s">
        <v>314</v>
      </c>
      <c r="E95" s="9" t="s">
        <v>126</v>
      </c>
      <c r="F95" s="9" t="s">
        <v>127</v>
      </c>
      <c r="G95" s="9" t="s">
        <v>315</v>
      </c>
      <c r="H95" s="9" t="s">
        <v>316</v>
      </c>
      <c r="I95" s="6">
        <v>569902.07999999996</v>
      </c>
      <c r="J95" s="6">
        <v>569902.07999999996</v>
      </c>
      <c r="K95" s="50"/>
      <c r="L95" s="50"/>
      <c r="M95" s="6">
        <v>569902.07999999996</v>
      </c>
      <c r="N95" s="50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20.25" customHeight="1">
      <c r="A96" s="9" t="s">
        <v>70</v>
      </c>
      <c r="B96" s="9" t="s">
        <v>70</v>
      </c>
      <c r="C96" s="9" t="s">
        <v>313</v>
      </c>
      <c r="D96" s="9" t="s">
        <v>314</v>
      </c>
      <c r="E96" s="9" t="s">
        <v>126</v>
      </c>
      <c r="F96" s="9" t="s">
        <v>127</v>
      </c>
      <c r="G96" s="9" t="s">
        <v>315</v>
      </c>
      <c r="H96" s="9" t="s">
        <v>316</v>
      </c>
      <c r="I96" s="6">
        <v>470004.33</v>
      </c>
      <c r="J96" s="6">
        <v>470004.33</v>
      </c>
      <c r="K96" s="50"/>
      <c r="L96" s="50"/>
      <c r="M96" s="6">
        <v>470004.33</v>
      </c>
      <c r="N96" s="50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20.25" customHeight="1">
      <c r="A97" s="9" t="s">
        <v>70</v>
      </c>
      <c r="B97" s="9" t="s">
        <v>70</v>
      </c>
      <c r="C97" s="9" t="s">
        <v>317</v>
      </c>
      <c r="D97" s="9" t="s">
        <v>318</v>
      </c>
      <c r="E97" s="9" t="s">
        <v>141</v>
      </c>
      <c r="F97" s="9" t="s">
        <v>142</v>
      </c>
      <c r="G97" s="9" t="s">
        <v>303</v>
      </c>
      <c r="H97" s="9" t="s">
        <v>304</v>
      </c>
      <c r="I97" s="6">
        <v>5366.85</v>
      </c>
      <c r="J97" s="6">
        <v>5366.85</v>
      </c>
      <c r="K97" s="50"/>
      <c r="L97" s="50"/>
      <c r="M97" s="6">
        <v>5366.85</v>
      </c>
      <c r="N97" s="50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20.25" customHeight="1">
      <c r="A98" s="9" t="s">
        <v>70</v>
      </c>
      <c r="B98" s="9" t="s">
        <v>70</v>
      </c>
      <c r="C98" s="9" t="s">
        <v>317</v>
      </c>
      <c r="D98" s="9" t="s">
        <v>318</v>
      </c>
      <c r="E98" s="9" t="s">
        <v>141</v>
      </c>
      <c r="F98" s="9" t="s">
        <v>142</v>
      </c>
      <c r="G98" s="9" t="s">
        <v>303</v>
      </c>
      <c r="H98" s="9" t="s">
        <v>304</v>
      </c>
      <c r="I98" s="6">
        <v>24150.84</v>
      </c>
      <c r="J98" s="6">
        <v>24150.84</v>
      </c>
      <c r="K98" s="50"/>
      <c r="L98" s="50"/>
      <c r="M98" s="6">
        <v>24150.84</v>
      </c>
      <c r="N98" s="50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20.25" customHeight="1">
      <c r="A99" s="9" t="s">
        <v>70</v>
      </c>
      <c r="B99" s="9" t="s">
        <v>70</v>
      </c>
      <c r="C99" s="9" t="s">
        <v>317</v>
      </c>
      <c r="D99" s="9" t="s">
        <v>318</v>
      </c>
      <c r="E99" s="9" t="s">
        <v>141</v>
      </c>
      <c r="F99" s="9" t="s">
        <v>142</v>
      </c>
      <c r="G99" s="9" t="s">
        <v>303</v>
      </c>
      <c r="H99" s="9" t="s">
        <v>304</v>
      </c>
      <c r="I99" s="6">
        <v>209307.31</v>
      </c>
      <c r="J99" s="6">
        <v>209307.31</v>
      </c>
      <c r="K99" s="50"/>
      <c r="L99" s="50"/>
      <c r="M99" s="6">
        <v>209307.31</v>
      </c>
      <c r="N99" s="50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20.25" customHeight="1">
      <c r="A100" s="9" t="s">
        <v>70</v>
      </c>
      <c r="B100" s="9" t="s">
        <v>70</v>
      </c>
      <c r="C100" s="9" t="s">
        <v>317</v>
      </c>
      <c r="D100" s="9" t="s">
        <v>318</v>
      </c>
      <c r="E100" s="9" t="s">
        <v>143</v>
      </c>
      <c r="F100" s="9" t="s">
        <v>144</v>
      </c>
      <c r="G100" s="9" t="s">
        <v>303</v>
      </c>
      <c r="H100" s="9" t="s">
        <v>304</v>
      </c>
      <c r="I100" s="6">
        <v>256205.66</v>
      </c>
      <c r="J100" s="6">
        <v>256205.66</v>
      </c>
      <c r="K100" s="50"/>
      <c r="L100" s="50"/>
      <c r="M100" s="6">
        <v>256205.66</v>
      </c>
      <c r="N100" s="50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20.25" customHeight="1">
      <c r="A101" s="9" t="s">
        <v>70</v>
      </c>
      <c r="B101" s="9" t="s">
        <v>70</v>
      </c>
      <c r="C101" s="9" t="s">
        <v>317</v>
      </c>
      <c r="D101" s="9" t="s">
        <v>318</v>
      </c>
      <c r="E101" s="9" t="s">
        <v>143</v>
      </c>
      <c r="F101" s="9" t="s">
        <v>144</v>
      </c>
      <c r="G101" s="9" t="s">
        <v>303</v>
      </c>
      <c r="H101" s="9" t="s">
        <v>304</v>
      </c>
      <c r="I101" s="6">
        <v>29562.19</v>
      </c>
      <c r="J101" s="6">
        <v>29562.19</v>
      </c>
      <c r="K101" s="50"/>
      <c r="L101" s="50"/>
      <c r="M101" s="6">
        <v>29562.19</v>
      </c>
      <c r="N101" s="50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20.25" customHeight="1">
      <c r="A102" s="9" t="s">
        <v>70</v>
      </c>
      <c r="B102" s="9" t="s">
        <v>70</v>
      </c>
      <c r="C102" s="9" t="s">
        <v>317</v>
      </c>
      <c r="D102" s="9" t="s">
        <v>318</v>
      </c>
      <c r="E102" s="9" t="s">
        <v>143</v>
      </c>
      <c r="F102" s="9" t="s">
        <v>144</v>
      </c>
      <c r="G102" s="9" t="s">
        <v>303</v>
      </c>
      <c r="H102" s="9" t="s">
        <v>304</v>
      </c>
      <c r="I102" s="6">
        <v>6569.38</v>
      </c>
      <c r="J102" s="6">
        <v>6569.38</v>
      </c>
      <c r="K102" s="50"/>
      <c r="L102" s="50"/>
      <c r="M102" s="6">
        <v>6569.38</v>
      </c>
      <c r="N102" s="50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20.25" customHeight="1">
      <c r="A103" s="9" t="s">
        <v>70</v>
      </c>
      <c r="B103" s="9" t="s">
        <v>70</v>
      </c>
      <c r="C103" s="9" t="s">
        <v>317</v>
      </c>
      <c r="D103" s="9" t="s">
        <v>318</v>
      </c>
      <c r="E103" s="9" t="s">
        <v>145</v>
      </c>
      <c r="F103" s="9" t="s">
        <v>146</v>
      </c>
      <c r="G103" s="9" t="s">
        <v>305</v>
      </c>
      <c r="H103" s="9" t="s">
        <v>306</v>
      </c>
      <c r="I103" s="6">
        <v>164234.4</v>
      </c>
      <c r="J103" s="6">
        <v>164234.4</v>
      </c>
      <c r="K103" s="50"/>
      <c r="L103" s="50"/>
      <c r="M103" s="6">
        <v>164234.4</v>
      </c>
      <c r="N103" s="50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20.25" customHeight="1">
      <c r="A104" s="9" t="s">
        <v>70</v>
      </c>
      <c r="B104" s="9" t="s">
        <v>70</v>
      </c>
      <c r="C104" s="9" t="s">
        <v>317</v>
      </c>
      <c r="D104" s="9" t="s">
        <v>318</v>
      </c>
      <c r="E104" s="9" t="s">
        <v>145</v>
      </c>
      <c r="F104" s="9" t="s">
        <v>146</v>
      </c>
      <c r="G104" s="9" t="s">
        <v>305</v>
      </c>
      <c r="H104" s="9" t="s">
        <v>306</v>
      </c>
      <c r="I104" s="6">
        <v>134171.35</v>
      </c>
      <c r="J104" s="6">
        <v>134171.35</v>
      </c>
      <c r="K104" s="50"/>
      <c r="L104" s="50"/>
      <c r="M104" s="6">
        <v>134171.35</v>
      </c>
      <c r="N104" s="50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20.25" customHeight="1">
      <c r="A105" s="9" t="s">
        <v>70</v>
      </c>
      <c r="B105" s="9" t="s">
        <v>70</v>
      </c>
      <c r="C105" s="9" t="s">
        <v>317</v>
      </c>
      <c r="D105" s="9" t="s">
        <v>318</v>
      </c>
      <c r="E105" s="9" t="s">
        <v>147</v>
      </c>
      <c r="F105" s="9" t="s">
        <v>148</v>
      </c>
      <c r="G105" s="9" t="s">
        <v>299</v>
      </c>
      <c r="H105" s="9" t="s">
        <v>300</v>
      </c>
      <c r="I105" s="6">
        <v>17655</v>
      </c>
      <c r="J105" s="6">
        <v>17655</v>
      </c>
      <c r="K105" s="50"/>
      <c r="L105" s="50"/>
      <c r="M105" s="6">
        <v>17655</v>
      </c>
      <c r="N105" s="50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20.25" customHeight="1">
      <c r="A106" s="9" t="s">
        <v>70</v>
      </c>
      <c r="B106" s="9" t="s">
        <v>70</v>
      </c>
      <c r="C106" s="9" t="s">
        <v>317</v>
      </c>
      <c r="D106" s="9" t="s">
        <v>318</v>
      </c>
      <c r="E106" s="9" t="s">
        <v>147</v>
      </c>
      <c r="F106" s="9" t="s">
        <v>148</v>
      </c>
      <c r="G106" s="9" t="s">
        <v>299</v>
      </c>
      <c r="H106" s="9" t="s">
        <v>300</v>
      </c>
      <c r="I106" s="6">
        <v>15515</v>
      </c>
      <c r="J106" s="6">
        <v>15515</v>
      </c>
      <c r="K106" s="50"/>
      <c r="L106" s="50"/>
      <c r="M106" s="6">
        <v>15515</v>
      </c>
      <c r="N106" s="50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20.25" customHeight="1">
      <c r="A107" s="9" t="s">
        <v>70</v>
      </c>
      <c r="B107" s="9" t="s">
        <v>70</v>
      </c>
      <c r="C107" s="9" t="s">
        <v>319</v>
      </c>
      <c r="D107" s="9" t="s">
        <v>320</v>
      </c>
      <c r="E107" s="9" t="s">
        <v>128</v>
      </c>
      <c r="F107" s="9" t="s">
        <v>129</v>
      </c>
      <c r="G107" s="9" t="s">
        <v>321</v>
      </c>
      <c r="H107" s="9" t="s">
        <v>320</v>
      </c>
      <c r="I107" s="6">
        <v>100000</v>
      </c>
      <c r="J107" s="6">
        <v>100000</v>
      </c>
      <c r="K107" s="50"/>
      <c r="L107" s="50"/>
      <c r="M107" s="6">
        <v>100000</v>
      </c>
      <c r="N107" s="50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7.25" customHeight="1">
      <c r="A108" s="146" t="s">
        <v>231</v>
      </c>
      <c r="B108" s="147"/>
      <c r="C108" s="148"/>
      <c r="D108" s="148"/>
      <c r="E108" s="148"/>
      <c r="F108" s="148"/>
      <c r="G108" s="148"/>
      <c r="H108" s="149"/>
      <c r="I108" s="6">
        <v>10137739.029999999</v>
      </c>
      <c r="J108" s="6">
        <v>10137739.029999999</v>
      </c>
      <c r="K108" s="6"/>
      <c r="L108" s="6"/>
      <c r="M108" s="6">
        <v>10137739.029999999</v>
      </c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</sheetData>
  <mergeCells count="31"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  <mergeCell ref="A108:H108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C30E-B631-C6BF-AB7A-AF18FA638F79}">
  <sheetPr>
    <outlinePr summaryRight="0"/>
    <pageSetUpPr fitToPage="1"/>
  </sheetPr>
  <dimension ref="A1:W27"/>
  <sheetViews>
    <sheetView showZeros="0" workbookViewId="0"/>
  </sheetViews>
  <sheetFormatPr defaultColWidth="9.109375" defaultRowHeight="14.25" customHeight="1"/>
  <cols>
    <col min="1" max="1" width="10.33203125" customWidth="1"/>
    <col min="2" max="2" width="13.44140625" customWidth="1"/>
    <col min="3" max="3" width="32.88671875" customWidth="1"/>
    <col min="4" max="4" width="23.88671875" customWidth="1"/>
    <col min="5" max="5" width="11.109375" customWidth="1"/>
    <col min="6" max="6" width="17.6640625" customWidth="1"/>
    <col min="7" max="7" width="9.88671875" customWidth="1"/>
    <col min="8" max="8" width="17.6640625" customWidth="1"/>
    <col min="9" max="13" width="20" customWidth="1"/>
    <col min="14" max="14" width="12.33203125" customWidth="1"/>
    <col min="15" max="15" width="12.6640625" customWidth="1"/>
    <col min="16" max="16" width="11.109375" customWidth="1"/>
    <col min="17" max="21" width="19.88671875" customWidth="1"/>
    <col min="22" max="22" width="20" customWidth="1"/>
    <col min="23" max="23" width="19.88671875" customWidth="1"/>
  </cols>
  <sheetData>
    <row r="1" spans="1:23" ht="13.5" customHeight="1">
      <c r="B1" s="27"/>
      <c r="E1" s="51"/>
      <c r="F1" s="51"/>
      <c r="G1" s="51"/>
      <c r="H1" s="51"/>
      <c r="U1" s="27"/>
      <c r="W1" s="3" t="s">
        <v>322</v>
      </c>
    </row>
    <row r="2" spans="1:23" ht="46.5" customHeight="1">
      <c r="A2" s="158" t="str">
        <f>"2026"&amp;"年部门项目支出预算表"</f>
        <v>2026年部门项目支出预算表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13.5" customHeight="1">
      <c r="A3" s="159" t="str">
        <f>"单位名称："&amp;"禄劝彝族苗族自治县马鹿塘乡人民政府"</f>
        <v>单位名称：禄劝彝族苗族自治县马鹿塘乡人民政府</v>
      </c>
      <c r="B3" s="160"/>
      <c r="C3" s="160"/>
      <c r="D3" s="160"/>
      <c r="E3" s="160"/>
      <c r="F3" s="160"/>
      <c r="G3" s="160"/>
      <c r="H3" s="160"/>
      <c r="I3" s="46"/>
      <c r="J3" s="46"/>
      <c r="K3" s="46"/>
      <c r="L3" s="46"/>
      <c r="M3" s="46"/>
      <c r="N3" s="46"/>
      <c r="O3" s="46"/>
      <c r="P3" s="46"/>
      <c r="Q3" s="46"/>
      <c r="U3" s="27"/>
      <c r="W3" s="52" t="s">
        <v>1</v>
      </c>
    </row>
    <row r="4" spans="1:23" ht="21.75" customHeight="1">
      <c r="A4" s="155" t="s">
        <v>323</v>
      </c>
      <c r="B4" s="168" t="s">
        <v>242</v>
      </c>
      <c r="C4" s="155" t="s">
        <v>243</v>
      </c>
      <c r="D4" s="155" t="s">
        <v>324</v>
      </c>
      <c r="E4" s="168" t="s">
        <v>244</v>
      </c>
      <c r="F4" s="168" t="s">
        <v>245</v>
      </c>
      <c r="G4" s="168" t="s">
        <v>325</v>
      </c>
      <c r="H4" s="168" t="s">
        <v>326</v>
      </c>
      <c r="I4" s="173" t="s">
        <v>55</v>
      </c>
      <c r="J4" s="165" t="s">
        <v>327</v>
      </c>
      <c r="K4" s="132"/>
      <c r="L4" s="132"/>
      <c r="M4" s="133"/>
      <c r="N4" s="165" t="s">
        <v>250</v>
      </c>
      <c r="O4" s="132"/>
      <c r="P4" s="133"/>
      <c r="Q4" s="168" t="s">
        <v>61</v>
      </c>
      <c r="R4" s="165" t="s">
        <v>62</v>
      </c>
      <c r="S4" s="132"/>
      <c r="T4" s="132"/>
      <c r="U4" s="132"/>
      <c r="V4" s="132"/>
      <c r="W4" s="133"/>
    </row>
    <row r="5" spans="1:23" ht="21.75" customHeight="1">
      <c r="A5" s="162"/>
      <c r="B5" s="153"/>
      <c r="C5" s="162"/>
      <c r="D5" s="162"/>
      <c r="E5" s="171"/>
      <c r="F5" s="171"/>
      <c r="G5" s="171"/>
      <c r="H5" s="171"/>
      <c r="I5" s="153"/>
      <c r="J5" s="169" t="s">
        <v>58</v>
      </c>
      <c r="K5" s="129"/>
      <c r="L5" s="168" t="s">
        <v>59</v>
      </c>
      <c r="M5" s="168" t="s">
        <v>60</v>
      </c>
      <c r="N5" s="168" t="s">
        <v>58</v>
      </c>
      <c r="O5" s="168" t="s">
        <v>59</v>
      </c>
      <c r="P5" s="168" t="s">
        <v>60</v>
      </c>
      <c r="Q5" s="171"/>
      <c r="R5" s="168" t="s">
        <v>57</v>
      </c>
      <c r="S5" s="168" t="s">
        <v>64</v>
      </c>
      <c r="T5" s="168" t="s">
        <v>256</v>
      </c>
      <c r="U5" s="168" t="s">
        <v>66</v>
      </c>
      <c r="V5" s="168" t="s">
        <v>67</v>
      </c>
      <c r="W5" s="168" t="s">
        <v>68</v>
      </c>
    </row>
    <row r="6" spans="1:23" ht="21" customHeight="1">
      <c r="A6" s="153"/>
      <c r="B6" s="153"/>
      <c r="C6" s="153"/>
      <c r="D6" s="153"/>
      <c r="E6" s="153"/>
      <c r="F6" s="153"/>
      <c r="G6" s="153"/>
      <c r="H6" s="153"/>
      <c r="I6" s="153"/>
      <c r="J6" s="170" t="s">
        <v>57</v>
      </c>
      <c r="K6" s="130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39.75" customHeight="1">
      <c r="A7" s="156"/>
      <c r="B7" s="135"/>
      <c r="C7" s="156"/>
      <c r="D7" s="156"/>
      <c r="E7" s="172"/>
      <c r="F7" s="172"/>
      <c r="G7" s="172"/>
      <c r="H7" s="172"/>
      <c r="I7" s="135"/>
      <c r="J7" s="54" t="s">
        <v>57</v>
      </c>
      <c r="K7" s="54" t="s">
        <v>328</v>
      </c>
      <c r="L7" s="172"/>
      <c r="M7" s="172"/>
      <c r="N7" s="172"/>
      <c r="O7" s="172"/>
      <c r="P7" s="172"/>
      <c r="Q7" s="172"/>
      <c r="R7" s="172"/>
      <c r="S7" s="172"/>
      <c r="T7" s="172"/>
      <c r="U7" s="135"/>
      <c r="V7" s="172"/>
      <c r="W7" s="172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55">
        <v>21</v>
      </c>
      <c r="V8" s="49">
        <v>22</v>
      </c>
      <c r="W8" s="55">
        <v>23</v>
      </c>
    </row>
    <row r="9" spans="1:23" ht="21.75" customHeight="1">
      <c r="A9" s="24" t="s">
        <v>329</v>
      </c>
      <c r="B9" s="24" t="s">
        <v>330</v>
      </c>
      <c r="C9" s="24" t="s">
        <v>331</v>
      </c>
      <c r="D9" s="24" t="s">
        <v>70</v>
      </c>
      <c r="E9" s="24" t="s">
        <v>159</v>
      </c>
      <c r="F9" s="24" t="s">
        <v>160</v>
      </c>
      <c r="G9" s="24" t="s">
        <v>332</v>
      </c>
      <c r="H9" s="24" t="s">
        <v>333</v>
      </c>
      <c r="I9" s="6">
        <v>72000</v>
      </c>
      <c r="J9" s="6">
        <v>72000</v>
      </c>
      <c r="K9" s="6">
        <v>72000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4" t="s">
        <v>329</v>
      </c>
      <c r="B10" s="24" t="s">
        <v>334</v>
      </c>
      <c r="C10" s="24" t="s">
        <v>335</v>
      </c>
      <c r="D10" s="24" t="s">
        <v>70</v>
      </c>
      <c r="E10" s="24" t="s">
        <v>132</v>
      </c>
      <c r="F10" s="24" t="s">
        <v>133</v>
      </c>
      <c r="G10" s="24" t="s">
        <v>332</v>
      </c>
      <c r="H10" s="24" t="s">
        <v>333</v>
      </c>
      <c r="I10" s="6">
        <v>31824</v>
      </c>
      <c r="J10" s="6">
        <v>31824</v>
      </c>
      <c r="K10" s="6">
        <v>31824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24" t="s">
        <v>329</v>
      </c>
      <c r="B11" s="24" t="s">
        <v>336</v>
      </c>
      <c r="C11" s="24" t="s">
        <v>337</v>
      </c>
      <c r="D11" s="24" t="s">
        <v>70</v>
      </c>
      <c r="E11" s="24" t="s">
        <v>171</v>
      </c>
      <c r="F11" s="24" t="s">
        <v>172</v>
      </c>
      <c r="G11" s="24" t="s">
        <v>332</v>
      </c>
      <c r="H11" s="24" t="s">
        <v>333</v>
      </c>
      <c r="I11" s="6">
        <v>3172530.5</v>
      </c>
      <c r="J11" s="6">
        <v>3172530.5</v>
      </c>
      <c r="K11" s="6">
        <v>3172530.5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1.75" customHeight="1">
      <c r="A12" s="24" t="s">
        <v>329</v>
      </c>
      <c r="B12" s="24" t="s">
        <v>338</v>
      </c>
      <c r="C12" s="24" t="s">
        <v>339</v>
      </c>
      <c r="D12" s="24" t="s">
        <v>70</v>
      </c>
      <c r="E12" s="24" t="s">
        <v>173</v>
      </c>
      <c r="F12" s="24" t="s">
        <v>174</v>
      </c>
      <c r="G12" s="24" t="s">
        <v>332</v>
      </c>
      <c r="H12" s="24" t="s">
        <v>333</v>
      </c>
      <c r="I12" s="6">
        <v>1105200</v>
      </c>
      <c r="J12" s="6">
        <v>1105200</v>
      </c>
      <c r="K12" s="6">
        <v>1105200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1.75" customHeight="1">
      <c r="A13" s="24" t="s">
        <v>340</v>
      </c>
      <c r="B13" s="24" t="s">
        <v>341</v>
      </c>
      <c r="C13" s="24" t="s">
        <v>342</v>
      </c>
      <c r="D13" s="24" t="s">
        <v>70</v>
      </c>
      <c r="E13" s="24" t="s">
        <v>171</v>
      </c>
      <c r="F13" s="24" t="s">
        <v>172</v>
      </c>
      <c r="G13" s="24" t="s">
        <v>343</v>
      </c>
      <c r="H13" s="24" t="s">
        <v>344</v>
      </c>
      <c r="I13" s="6">
        <v>500000</v>
      </c>
      <c r="J13" s="6">
        <v>500000</v>
      </c>
      <c r="K13" s="6">
        <v>500000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1.75" customHeight="1">
      <c r="A14" s="24" t="s">
        <v>340</v>
      </c>
      <c r="B14" s="24" t="s">
        <v>345</v>
      </c>
      <c r="C14" s="24" t="s">
        <v>346</v>
      </c>
      <c r="D14" s="24" t="s">
        <v>70</v>
      </c>
      <c r="E14" s="24" t="s">
        <v>173</v>
      </c>
      <c r="F14" s="24" t="s">
        <v>174</v>
      </c>
      <c r="G14" s="24" t="s">
        <v>347</v>
      </c>
      <c r="H14" s="24" t="s">
        <v>348</v>
      </c>
      <c r="I14" s="6">
        <v>115000</v>
      </c>
      <c r="J14" s="6">
        <v>115000</v>
      </c>
      <c r="K14" s="6">
        <v>115000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1.75" customHeight="1">
      <c r="A15" s="24" t="s">
        <v>349</v>
      </c>
      <c r="B15" s="24" t="s">
        <v>350</v>
      </c>
      <c r="C15" s="24" t="s">
        <v>351</v>
      </c>
      <c r="D15" s="24" t="s">
        <v>70</v>
      </c>
      <c r="E15" s="24" t="s">
        <v>191</v>
      </c>
      <c r="F15" s="24" t="s">
        <v>192</v>
      </c>
      <c r="G15" s="24" t="s">
        <v>352</v>
      </c>
      <c r="H15" s="24" t="s">
        <v>353</v>
      </c>
      <c r="I15" s="6">
        <v>20000</v>
      </c>
      <c r="J15" s="6"/>
      <c r="K15" s="6"/>
      <c r="L15" s="6"/>
      <c r="M15" s="6"/>
      <c r="N15" s="6">
        <v>20000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21.75" customHeight="1">
      <c r="A16" s="24" t="s">
        <v>349</v>
      </c>
      <c r="B16" s="24" t="s">
        <v>354</v>
      </c>
      <c r="C16" s="24" t="s">
        <v>355</v>
      </c>
      <c r="D16" s="24" t="s">
        <v>70</v>
      </c>
      <c r="E16" s="24" t="s">
        <v>191</v>
      </c>
      <c r="F16" s="24" t="s">
        <v>192</v>
      </c>
      <c r="G16" s="24" t="s">
        <v>352</v>
      </c>
      <c r="H16" s="24" t="s">
        <v>353</v>
      </c>
      <c r="I16" s="6">
        <v>20000</v>
      </c>
      <c r="J16" s="6"/>
      <c r="K16" s="6"/>
      <c r="L16" s="6"/>
      <c r="M16" s="6"/>
      <c r="N16" s="6">
        <v>20000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21.75" customHeight="1">
      <c r="A17" s="24" t="s">
        <v>349</v>
      </c>
      <c r="B17" s="24" t="s">
        <v>356</v>
      </c>
      <c r="C17" s="24" t="s">
        <v>357</v>
      </c>
      <c r="D17" s="24" t="s">
        <v>70</v>
      </c>
      <c r="E17" s="24" t="s">
        <v>108</v>
      </c>
      <c r="F17" s="24" t="s">
        <v>103</v>
      </c>
      <c r="G17" s="24" t="s">
        <v>343</v>
      </c>
      <c r="H17" s="24" t="s">
        <v>344</v>
      </c>
      <c r="I17" s="6">
        <v>300000</v>
      </c>
      <c r="J17" s="6">
        <v>300000</v>
      </c>
      <c r="K17" s="6">
        <v>300000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1.75" customHeight="1">
      <c r="A18" s="24" t="s">
        <v>349</v>
      </c>
      <c r="B18" s="24" t="s">
        <v>358</v>
      </c>
      <c r="C18" s="24" t="s">
        <v>62</v>
      </c>
      <c r="D18" s="24" t="s">
        <v>70</v>
      </c>
      <c r="E18" s="24" t="s">
        <v>108</v>
      </c>
      <c r="F18" s="24" t="s">
        <v>103</v>
      </c>
      <c r="G18" s="24" t="s">
        <v>279</v>
      </c>
      <c r="H18" s="24" t="s">
        <v>280</v>
      </c>
      <c r="I18" s="6">
        <v>1000000</v>
      </c>
      <c r="J18" s="6"/>
      <c r="K18" s="6"/>
      <c r="L18" s="6"/>
      <c r="M18" s="6"/>
      <c r="N18" s="6"/>
      <c r="O18" s="6"/>
      <c r="P18" s="6"/>
      <c r="Q18" s="6"/>
      <c r="R18" s="6">
        <v>1000000</v>
      </c>
      <c r="S18" s="6"/>
      <c r="T18" s="6"/>
      <c r="U18" s="6">
        <v>1000000</v>
      </c>
      <c r="V18" s="6"/>
      <c r="W18" s="6"/>
    </row>
    <row r="19" spans="1:23" ht="21.75" customHeight="1">
      <c r="A19" s="24" t="s">
        <v>349</v>
      </c>
      <c r="B19" s="24" t="s">
        <v>358</v>
      </c>
      <c r="C19" s="24" t="s">
        <v>62</v>
      </c>
      <c r="D19" s="24" t="s">
        <v>70</v>
      </c>
      <c r="E19" s="24" t="s">
        <v>108</v>
      </c>
      <c r="F19" s="24" t="s">
        <v>103</v>
      </c>
      <c r="G19" s="24" t="s">
        <v>359</v>
      </c>
      <c r="H19" s="24" t="s">
        <v>360</v>
      </c>
      <c r="I19" s="6">
        <v>800000</v>
      </c>
      <c r="J19" s="6"/>
      <c r="K19" s="6"/>
      <c r="L19" s="6"/>
      <c r="M19" s="6"/>
      <c r="N19" s="6"/>
      <c r="O19" s="6"/>
      <c r="P19" s="6"/>
      <c r="Q19" s="6"/>
      <c r="R19" s="6">
        <v>800000</v>
      </c>
      <c r="S19" s="6"/>
      <c r="T19" s="6"/>
      <c r="U19" s="6">
        <v>800000</v>
      </c>
      <c r="V19" s="6"/>
      <c r="W19" s="6"/>
    </row>
    <row r="20" spans="1:23" ht="21.75" customHeight="1">
      <c r="A20" s="24" t="s">
        <v>349</v>
      </c>
      <c r="B20" s="24" t="s">
        <v>358</v>
      </c>
      <c r="C20" s="24" t="s">
        <v>62</v>
      </c>
      <c r="D20" s="24" t="s">
        <v>70</v>
      </c>
      <c r="E20" s="24" t="s">
        <v>108</v>
      </c>
      <c r="F20" s="24" t="s">
        <v>103</v>
      </c>
      <c r="G20" s="24" t="s">
        <v>343</v>
      </c>
      <c r="H20" s="24" t="s">
        <v>344</v>
      </c>
      <c r="I20" s="6">
        <v>3600000</v>
      </c>
      <c r="J20" s="6"/>
      <c r="K20" s="6"/>
      <c r="L20" s="6"/>
      <c r="M20" s="6"/>
      <c r="N20" s="6"/>
      <c r="O20" s="6"/>
      <c r="P20" s="6"/>
      <c r="Q20" s="6"/>
      <c r="R20" s="6">
        <v>3600000</v>
      </c>
      <c r="S20" s="6"/>
      <c r="T20" s="6"/>
      <c r="U20" s="6">
        <v>3600000</v>
      </c>
      <c r="V20" s="6"/>
      <c r="W20" s="6"/>
    </row>
    <row r="21" spans="1:23" ht="21.75" customHeight="1">
      <c r="A21" s="24" t="s">
        <v>349</v>
      </c>
      <c r="B21" s="24" t="s">
        <v>358</v>
      </c>
      <c r="C21" s="24" t="s">
        <v>62</v>
      </c>
      <c r="D21" s="24" t="s">
        <v>70</v>
      </c>
      <c r="E21" s="24" t="s">
        <v>108</v>
      </c>
      <c r="F21" s="24" t="s">
        <v>103</v>
      </c>
      <c r="G21" s="24" t="s">
        <v>332</v>
      </c>
      <c r="H21" s="24" t="s">
        <v>333</v>
      </c>
      <c r="I21" s="6">
        <v>2200000</v>
      </c>
      <c r="J21" s="6"/>
      <c r="K21" s="6"/>
      <c r="L21" s="6"/>
      <c r="M21" s="6"/>
      <c r="N21" s="6"/>
      <c r="O21" s="6"/>
      <c r="P21" s="6"/>
      <c r="Q21" s="6"/>
      <c r="R21" s="6">
        <v>2200000</v>
      </c>
      <c r="S21" s="6"/>
      <c r="T21" s="6"/>
      <c r="U21" s="6">
        <v>2200000</v>
      </c>
      <c r="V21" s="6"/>
      <c r="W21" s="6"/>
    </row>
    <row r="22" spans="1:23" ht="21.75" customHeight="1">
      <c r="A22" s="24" t="s">
        <v>349</v>
      </c>
      <c r="B22" s="24" t="s">
        <v>358</v>
      </c>
      <c r="C22" s="24" t="s">
        <v>62</v>
      </c>
      <c r="D22" s="24" t="s">
        <v>70</v>
      </c>
      <c r="E22" s="24" t="s">
        <v>108</v>
      </c>
      <c r="F22" s="24" t="s">
        <v>103</v>
      </c>
      <c r="G22" s="24" t="s">
        <v>361</v>
      </c>
      <c r="H22" s="24" t="s">
        <v>362</v>
      </c>
      <c r="I22" s="6">
        <v>5000000</v>
      </c>
      <c r="J22" s="6"/>
      <c r="K22" s="6"/>
      <c r="L22" s="6"/>
      <c r="M22" s="6"/>
      <c r="N22" s="6"/>
      <c r="O22" s="6"/>
      <c r="P22" s="6"/>
      <c r="Q22" s="6"/>
      <c r="R22" s="6">
        <v>5000000</v>
      </c>
      <c r="S22" s="6"/>
      <c r="T22" s="6"/>
      <c r="U22" s="6">
        <v>5000000</v>
      </c>
      <c r="V22" s="6"/>
      <c r="W22" s="6"/>
    </row>
    <row r="23" spans="1:23" ht="21.75" customHeight="1">
      <c r="A23" s="24" t="s">
        <v>349</v>
      </c>
      <c r="B23" s="24" t="s">
        <v>363</v>
      </c>
      <c r="C23" s="24" t="s">
        <v>364</v>
      </c>
      <c r="D23" s="24" t="s">
        <v>70</v>
      </c>
      <c r="E23" s="24" t="s">
        <v>104</v>
      </c>
      <c r="F23" s="24" t="s">
        <v>105</v>
      </c>
      <c r="G23" s="24" t="s">
        <v>365</v>
      </c>
      <c r="H23" s="24" t="s">
        <v>366</v>
      </c>
      <c r="I23" s="6">
        <v>120000</v>
      </c>
      <c r="J23" s="6">
        <v>120000</v>
      </c>
      <c r="K23" s="6">
        <v>120000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1.75" customHeight="1">
      <c r="A24" s="24" t="s">
        <v>349</v>
      </c>
      <c r="B24" s="24" t="s">
        <v>367</v>
      </c>
      <c r="C24" s="24" t="s">
        <v>368</v>
      </c>
      <c r="D24" s="24" t="s">
        <v>70</v>
      </c>
      <c r="E24" s="24" t="s">
        <v>108</v>
      </c>
      <c r="F24" s="24" t="s">
        <v>103</v>
      </c>
      <c r="G24" s="24" t="s">
        <v>343</v>
      </c>
      <c r="H24" s="24" t="s">
        <v>344</v>
      </c>
      <c r="I24" s="6">
        <v>760500</v>
      </c>
      <c r="J24" s="6">
        <v>760500</v>
      </c>
      <c r="K24" s="6">
        <v>760500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1.75" customHeight="1">
      <c r="A25" s="24" t="s">
        <v>349</v>
      </c>
      <c r="B25" s="24" t="s">
        <v>369</v>
      </c>
      <c r="C25" s="24" t="s">
        <v>370</v>
      </c>
      <c r="D25" s="24" t="s">
        <v>70</v>
      </c>
      <c r="E25" s="24" t="s">
        <v>108</v>
      </c>
      <c r="F25" s="24" t="s">
        <v>103</v>
      </c>
      <c r="G25" s="24" t="s">
        <v>332</v>
      </c>
      <c r="H25" s="24" t="s">
        <v>333</v>
      </c>
      <c r="I25" s="6">
        <v>285000</v>
      </c>
      <c r="J25" s="6">
        <v>285000</v>
      </c>
      <c r="K25" s="6">
        <v>285000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1.75" customHeight="1">
      <c r="A26" s="24" t="s">
        <v>371</v>
      </c>
      <c r="B26" s="24" t="s">
        <v>372</v>
      </c>
      <c r="C26" s="24" t="s">
        <v>373</v>
      </c>
      <c r="D26" s="24" t="s">
        <v>70</v>
      </c>
      <c r="E26" s="24" t="s">
        <v>179</v>
      </c>
      <c r="F26" s="24" t="s">
        <v>180</v>
      </c>
      <c r="G26" s="24" t="s">
        <v>361</v>
      </c>
      <c r="H26" s="24" t="s">
        <v>362</v>
      </c>
      <c r="I26" s="6">
        <v>100000</v>
      </c>
      <c r="J26" s="6"/>
      <c r="K26" s="6"/>
      <c r="L26" s="6"/>
      <c r="M26" s="6"/>
      <c r="N26" s="6">
        <v>100000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8.75" customHeight="1">
      <c r="A27" s="146" t="s">
        <v>231</v>
      </c>
      <c r="B27" s="147"/>
      <c r="C27" s="147"/>
      <c r="D27" s="147"/>
      <c r="E27" s="147"/>
      <c r="F27" s="147"/>
      <c r="G27" s="147"/>
      <c r="H27" s="113"/>
      <c r="I27" s="6">
        <v>19202054.5</v>
      </c>
      <c r="J27" s="6">
        <v>6462054.5</v>
      </c>
      <c r="K27" s="6">
        <v>6462054.5</v>
      </c>
      <c r="L27" s="6"/>
      <c r="M27" s="6"/>
      <c r="N27" s="6">
        <v>140000</v>
      </c>
      <c r="O27" s="6"/>
      <c r="P27" s="6"/>
      <c r="Q27" s="6"/>
      <c r="R27" s="6">
        <v>12600000</v>
      </c>
      <c r="S27" s="6"/>
      <c r="T27" s="6"/>
      <c r="U27" s="6">
        <v>12600000</v>
      </c>
      <c r="V27" s="6"/>
      <c r="W27" s="6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27:H27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22E1-6017-4EC1-0EC7-7C7ECAE3591A}">
  <sheetPr>
    <outlinePr summaryRight="0"/>
    <pageSetUpPr fitToPage="1"/>
  </sheetPr>
  <dimension ref="A1:J53"/>
  <sheetViews>
    <sheetView showZeros="0" topLeftCell="A52" workbookViewId="0"/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8" customHeight="1">
      <c r="J1" s="44" t="s">
        <v>374</v>
      </c>
    </row>
    <row r="2" spans="1:10" ht="39.75" customHeight="1">
      <c r="A2" s="174" t="str">
        <f>"2026"&amp;"年部门项目支出绩效目标表"</f>
        <v>2026年部门项目支出绩效目标表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"单位名称："&amp;"禄劝彝族苗族自治县马鹿塘乡人民政府"</f>
        <v>单位名称：禄劝彝族苗族自治县马鹿塘乡人民政府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243</v>
      </c>
      <c r="B4" s="54" t="s">
        <v>375</v>
      </c>
      <c r="C4" s="54" t="s">
        <v>376</v>
      </c>
      <c r="D4" s="54" t="s">
        <v>377</v>
      </c>
      <c r="E4" s="54" t="s">
        <v>378</v>
      </c>
      <c r="F4" s="56" t="s">
        <v>379</v>
      </c>
      <c r="G4" s="54" t="s">
        <v>380</v>
      </c>
      <c r="H4" s="56" t="s">
        <v>381</v>
      </c>
      <c r="I4" s="56" t="s">
        <v>382</v>
      </c>
      <c r="J4" s="54" t="s">
        <v>383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9">
        <v>6</v>
      </c>
      <c r="G5" s="57">
        <v>7</v>
      </c>
      <c r="H5" s="49">
        <v>8</v>
      </c>
      <c r="I5" s="49">
        <v>9</v>
      </c>
      <c r="J5" s="57">
        <v>10</v>
      </c>
    </row>
    <row r="6" spans="1:10" ht="42" customHeight="1">
      <c r="A6" s="25" t="s">
        <v>70</v>
      </c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35" t="s">
        <v>70</v>
      </c>
      <c r="B7" s="15"/>
      <c r="C7" s="15"/>
      <c r="D7" s="15"/>
      <c r="E7" s="25"/>
      <c r="F7" s="15"/>
      <c r="G7" s="25"/>
      <c r="H7" s="15"/>
      <c r="I7" s="15"/>
      <c r="J7" s="25"/>
    </row>
    <row r="8" spans="1:10" ht="42" customHeight="1">
      <c r="A8" s="175" t="s">
        <v>368</v>
      </c>
      <c r="B8" s="176" t="s">
        <v>368</v>
      </c>
      <c r="C8" s="15" t="s">
        <v>384</v>
      </c>
      <c r="D8" s="15" t="s">
        <v>385</v>
      </c>
      <c r="E8" s="25" t="s">
        <v>386</v>
      </c>
      <c r="F8" s="15" t="s">
        <v>387</v>
      </c>
      <c r="G8" s="25" t="s">
        <v>92</v>
      </c>
      <c r="H8" s="15" t="s">
        <v>388</v>
      </c>
      <c r="I8" s="15" t="s">
        <v>389</v>
      </c>
      <c r="J8" s="25" t="s">
        <v>386</v>
      </c>
    </row>
    <row r="9" spans="1:10" ht="42" customHeight="1">
      <c r="A9" s="175" t="s">
        <v>368</v>
      </c>
      <c r="B9" s="176" t="s">
        <v>368</v>
      </c>
      <c r="C9" s="15" t="s">
        <v>384</v>
      </c>
      <c r="D9" s="15" t="s">
        <v>390</v>
      </c>
      <c r="E9" s="25" t="s">
        <v>391</v>
      </c>
      <c r="F9" s="15" t="s">
        <v>387</v>
      </c>
      <c r="G9" s="25" t="s">
        <v>392</v>
      </c>
      <c r="H9" s="15" t="s">
        <v>393</v>
      </c>
      <c r="I9" s="15" t="s">
        <v>389</v>
      </c>
      <c r="J9" s="25" t="s">
        <v>391</v>
      </c>
    </row>
    <row r="10" spans="1:10" ht="42" customHeight="1">
      <c r="A10" s="175" t="s">
        <v>368</v>
      </c>
      <c r="B10" s="176" t="s">
        <v>368</v>
      </c>
      <c r="C10" s="15" t="s">
        <v>394</v>
      </c>
      <c r="D10" s="15" t="s">
        <v>395</v>
      </c>
      <c r="E10" s="25" t="s">
        <v>396</v>
      </c>
      <c r="F10" s="15" t="s">
        <v>397</v>
      </c>
      <c r="G10" s="25" t="s">
        <v>398</v>
      </c>
      <c r="H10" s="15" t="s">
        <v>399</v>
      </c>
      <c r="I10" s="15" t="s">
        <v>389</v>
      </c>
      <c r="J10" s="25" t="s">
        <v>396</v>
      </c>
    </row>
    <row r="11" spans="1:10" ht="42" customHeight="1">
      <c r="A11" s="175" t="s">
        <v>368</v>
      </c>
      <c r="B11" s="176" t="s">
        <v>368</v>
      </c>
      <c r="C11" s="15" t="s">
        <v>400</v>
      </c>
      <c r="D11" s="15" t="s">
        <v>401</v>
      </c>
      <c r="E11" s="25" t="s">
        <v>402</v>
      </c>
      <c r="F11" s="15" t="s">
        <v>397</v>
      </c>
      <c r="G11" s="25" t="s">
        <v>403</v>
      </c>
      <c r="H11" s="15" t="s">
        <v>399</v>
      </c>
      <c r="I11" s="15" t="s">
        <v>389</v>
      </c>
      <c r="J11" s="25" t="s">
        <v>402</v>
      </c>
    </row>
    <row r="12" spans="1:10" ht="42" customHeight="1">
      <c r="A12" s="175" t="s">
        <v>357</v>
      </c>
      <c r="B12" s="176" t="s">
        <v>404</v>
      </c>
      <c r="C12" s="15" t="s">
        <v>384</v>
      </c>
      <c r="D12" s="15" t="s">
        <v>385</v>
      </c>
      <c r="E12" s="25" t="s">
        <v>405</v>
      </c>
      <c r="F12" s="15" t="s">
        <v>397</v>
      </c>
      <c r="G12" s="25" t="s">
        <v>406</v>
      </c>
      <c r="H12" s="15" t="s">
        <v>407</v>
      </c>
      <c r="I12" s="15" t="s">
        <v>389</v>
      </c>
      <c r="J12" s="25" t="s">
        <v>408</v>
      </c>
    </row>
    <row r="13" spans="1:10" ht="42" customHeight="1">
      <c r="A13" s="175" t="s">
        <v>357</v>
      </c>
      <c r="B13" s="176" t="s">
        <v>404</v>
      </c>
      <c r="C13" s="15" t="s">
        <v>384</v>
      </c>
      <c r="D13" s="15" t="s">
        <v>409</v>
      </c>
      <c r="E13" s="25" t="s">
        <v>410</v>
      </c>
      <c r="F13" s="15" t="s">
        <v>387</v>
      </c>
      <c r="G13" s="25" t="s">
        <v>411</v>
      </c>
      <c r="H13" s="15" t="s">
        <v>399</v>
      </c>
      <c r="I13" s="15" t="s">
        <v>389</v>
      </c>
      <c r="J13" s="25" t="s">
        <v>410</v>
      </c>
    </row>
    <row r="14" spans="1:10" ht="42" customHeight="1">
      <c r="A14" s="175" t="s">
        <v>357</v>
      </c>
      <c r="B14" s="176" t="s">
        <v>404</v>
      </c>
      <c r="C14" s="15" t="s">
        <v>394</v>
      </c>
      <c r="D14" s="15" t="s">
        <v>412</v>
      </c>
      <c r="E14" s="25" t="s">
        <v>413</v>
      </c>
      <c r="F14" s="15" t="s">
        <v>397</v>
      </c>
      <c r="G14" s="25" t="s">
        <v>414</v>
      </c>
      <c r="H14" s="15" t="s">
        <v>399</v>
      </c>
      <c r="I14" s="15" t="s">
        <v>389</v>
      </c>
      <c r="J14" s="25" t="s">
        <v>415</v>
      </c>
    </row>
    <row r="15" spans="1:10" ht="42" customHeight="1">
      <c r="A15" s="175" t="s">
        <v>357</v>
      </c>
      <c r="B15" s="176" t="s">
        <v>404</v>
      </c>
      <c r="C15" s="15" t="s">
        <v>400</v>
      </c>
      <c r="D15" s="15" t="s">
        <v>401</v>
      </c>
      <c r="E15" s="25" t="s">
        <v>416</v>
      </c>
      <c r="F15" s="15" t="s">
        <v>397</v>
      </c>
      <c r="G15" s="25" t="s">
        <v>403</v>
      </c>
      <c r="H15" s="15" t="s">
        <v>399</v>
      </c>
      <c r="I15" s="15" t="s">
        <v>389</v>
      </c>
      <c r="J15" s="25" t="s">
        <v>417</v>
      </c>
    </row>
    <row r="16" spans="1:10" ht="42" customHeight="1">
      <c r="A16" s="175" t="s">
        <v>337</v>
      </c>
      <c r="B16" s="176" t="s">
        <v>418</v>
      </c>
      <c r="C16" s="15" t="s">
        <v>384</v>
      </c>
      <c r="D16" s="15" t="s">
        <v>385</v>
      </c>
      <c r="E16" s="25" t="s">
        <v>419</v>
      </c>
      <c r="F16" s="15" t="s">
        <v>387</v>
      </c>
      <c r="G16" s="25" t="s">
        <v>92</v>
      </c>
      <c r="H16" s="15" t="s">
        <v>388</v>
      </c>
      <c r="I16" s="15" t="s">
        <v>389</v>
      </c>
      <c r="J16" s="25" t="s">
        <v>419</v>
      </c>
    </row>
    <row r="17" spans="1:10" ht="42" customHeight="1">
      <c r="A17" s="175" t="s">
        <v>337</v>
      </c>
      <c r="B17" s="176" t="s">
        <v>418</v>
      </c>
      <c r="C17" s="15" t="s">
        <v>394</v>
      </c>
      <c r="D17" s="15" t="s">
        <v>420</v>
      </c>
      <c r="E17" s="25" t="s">
        <v>421</v>
      </c>
      <c r="F17" s="15" t="s">
        <v>387</v>
      </c>
      <c r="G17" s="25" t="s">
        <v>411</v>
      </c>
      <c r="H17" s="15" t="s">
        <v>399</v>
      </c>
      <c r="I17" s="15" t="s">
        <v>389</v>
      </c>
      <c r="J17" s="25" t="s">
        <v>421</v>
      </c>
    </row>
    <row r="18" spans="1:10" ht="42" customHeight="1">
      <c r="A18" s="175" t="s">
        <v>337</v>
      </c>
      <c r="B18" s="176" t="s">
        <v>418</v>
      </c>
      <c r="C18" s="15" t="s">
        <v>394</v>
      </c>
      <c r="D18" s="15" t="s">
        <v>395</v>
      </c>
      <c r="E18" s="25" t="s">
        <v>422</v>
      </c>
      <c r="F18" s="15" t="s">
        <v>397</v>
      </c>
      <c r="G18" s="25" t="s">
        <v>398</v>
      </c>
      <c r="H18" s="15" t="s">
        <v>399</v>
      </c>
      <c r="I18" s="15" t="s">
        <v>389</v>
      </c>
      <c r="J18" s="25" t="s">
        <v>422</v>
      </c>
    </row>
    <row r="19" spans="1:10" ht="42" customHeight="1">
      <c r="A19" s="175" t="s">
        <v>337</v>
      </c>
      <c r="B19" s="176" t="s">
        <v>418</v>
      </c>
      <c r="C19" s="15" t="s">
        <v>400</v>
      </c>
      <c r="D19" s="15" t="s">
        <v>401</v>
      </c>
      <c r="E19" s="25" t="s">
        <v>423</v>
      </c>
      <c r="F19" s="15" t="s">
        <v>397</v>
      </c>
      <c r="G19" s="25" t="s">
        <v>424</v>
      </c>
      <c r="H19" s="15" t="s">
        <v>399</v>
      </c>
      <c r="I19" s="15" t="s">
        <v>389</v>
      </c>
      <c r="J19" s="25" t="s">
        <v>423</v>
      </c>
    </row>
    <row r="20" spans="1:10" ht="42" customHeight="1">
      <c r="A20" s="175" t="s">
        <v>370</v>
      </c>
      <c r="B20" s="176" t="s">
        <v>370</v>
      </c>
      <c r="C20" s="15" t="s">
        <v>384</v>
      </c>
      <c r="D20" s="15" t="s">
        <v>385</v>
      </c>
      <c r="E20" s="25" t="s">
        <v>386</v>
      </c>
      <c r="F20" s="15" t="s">
        <v>387</v>
      </c>
      <c r="G20" s="25" t="s">
        <v>92</v>
      </c>
      <c r="H20" s="15" t="s">
        <v>388</v>
      </c>
      <c r="I20" s="15" t="s">
        <v>389</v>
      </c>
      <c r="J20" s="25" t="s">
        <v>386</v>
      </c>
    </row>
    <row r="21" spans="1:10" ht="42" customHeight="1">
      <c r="A21" s="175" t="s">
        <v>370</v>
      </c>
      <c r="B21" s="176" t="s">
        <v>370</v>
      </c>
      <c r="C21" s="15" t="s">
        <v>384</v>
      </c>
      <c r="D21" s="15" t="s">
        <v>409</v>
      </c>
      <c r="E21" s="25" t="s">
        <v>425</v>
      </c>
      <c r="F21" s="15" t="s">
        <v>387</v>
      </c>
      <c r="G21" s="25" t="s">
        <v>392</v>
      </c>
      <c r="H21" s="15" t="s">
        <v>393</v>
      </c>
      <c r="I21" s="15" t="s">
        <v>426</v>
      </c>
      <c r="J21" s="25" t="s">
        <v>425</v>
      </c>
    </row>
    <row r="22" spans="1:10" ht="42" customHeight="1">
      <c r="A22" s="175" t="s">
        <v>370</v>
      </c>
      <c r="B22" s="176" t="s">
        <v>370</v>
      </c>
      <c r="C22" s="15" t="s">
        <v>394</v>
      </c>
      <c r="D22" s="15" t="s">
        <v>395</v>
      </c>
      <c r="E22" s="25" t="s">
        <v>427</v>
      </c>
      <c r="F22" s="15" t="s">
        <v>387</v>
      </c>
      <c r="G22" s="25" t="s">
        <v>411</v>
      </c>
      <c r="H22" s="15" t="s">
        <v>399</v>
      </c>
      <c r="I22" s="15" t="s">
        <v>389</v>
      </c>
      <c r="J22" s="25" t="s">
        <v>427</v>
      </c>
    </row>
    <row r="23" spans="1:10" ht="42" customHeight="1">
      <c r="A23" s="175" t="s">
        <v>370</v>
      </c>
      <c r="B23" s="176" t="s">
        <v>370</v>
      </c>
      <c r="C23" s="15" t="s">
        <v>400</v>
      </c>
      <c r="D23" s="15" t="s">
        <v>401</v>
      </c>
      <c r="E23" s="25" t="s">
        <v>423</v>
      </c>
      <c r="F23" s="15" t="s">
        <v>397</v>
      </c>
      <c r="G23" s="25" t="s">
        <v>424</v>
      </c>
      <c r="H23" s="15" t="s">
        <v>399</v>
      </c>
      <c r="I23" s="15" t="s">
        <v>389</v>
      </c>
      <c r="J23" s="25" t="s">
        <v>423</v>
      </c>
    </row>
    <row r="24" spans="1:10" ht="42" customHeight="1">
      <c r="A24" s="175" t="s">
        <v>342</v>
      </c>
      <c r="B24" s="176" t="s">
        <v>342</v>
      </c>
      <c r="C24" s="15" t="s">
        <v>384</v>
      </c>
      <c r="D24" s="15" t="s">
        <v>385</v>
      </c>
      <c r="E24" s="25" t="s">
        <v>428</v>
      </c>
      <c r="F24" s="15" t="s">
        <v>387</v>
      </c>
      <c r="G24" s="25" t="s">
        <v>92</v>
      </c>
      <c r="H24" s="15" t="s">
        <v>388</v>
      </c>
      <c r="I24" s="15" t="s">
        <v>389</v>
      </c>
      <c r="J24" s="25" t="s">
        <v>428</v>
      </c>
    </row>
    <row r="25" spans="1:10" ht="42" customHeight="1">
      <c r="A25" s="175" t="s">
        <v>342</v>
      </c>
      <c r="B25" s="176" t="s">
        <v>342</v>
      </c>
      <c r="C25" s="15" t="s">
        <v>384</v>
      </c>
      <c r="D25" s="15" t="s">
        <v>385</v>
      </c>
      <c r="E25" s="25" t="s">
        <v>429</v>
      </c>
      <c r="F25" s="15" t="s">
        <v>387</v>
      </c>
      <c r="G25" s="25" t="s">
        <v>406</v>
      </c>
      <c r="H25" s="15" t="s">
        <v>430</v>
      </c>
      <c r="I25" s="15" t="s">
        <v>389</v>
      </c>
      <c r="J25" s="25" t="s">
        <v>429</v>
      </c>
    </row>
    <row r="26" spans="1:10" ht="42" customHeight="1">
      <c r="A26" s="175" t="s">
        <v>342</v>
      </c>
      <c r="B26" s="176" t="s">
        <v>342</v>
      </c>
      <c r="C26" s="15" t="s">
        <v>394</v>
      </c>
      <c r="D26" s="15" t="s">
        <v>420</v>
      </c>
      <c r="E26" s="25" t="s">
        <v>422</v>
      </c>
      <c r="F26" s="15" t="s">
        <v>397</v>
      </c>
      <c r="G26" s="25" t="s">
        <v>431</v>
      </c>
      <c r="H26" s="15" t="s">
        <v>399</v>
      </c>
      <c r="I26" s="15" t="s">
        <v>389</v>
      </c>
      <c r="J26" s="25" t="s">
        <v>422</v>
      </c>
    </row>
    <row r="27" spans="1:10" ht="42" customHeight="1">
      <c r="A27" s="175" t="s">
        <v>342</v>
      </c>
      <c r="B27" s="176" t="s">
        <v>342</v>
      </c>
      <c r="C27" s="15" t="s">
        <v>394</v>
      </c>
      <c r="D27" s="15" t="s">
        <v>395</v>
      </c>
      <c r="E27" s="25" t="s">
        <v>432</v>
      </c>
      <c r="F27" s="15" t="s">
        <v>433</v>
      </c>
      <c r="G27" s="25" t="s">
        <v>424</v>
      </c>
      <c r="H27" s="15" t="s">
        <v>399</v>
      </c>
      <c r="I27" s="15" t="s">
        <v>389</v>
      </c>
      <c r="J27" s="25" t="s">
        <v>432</v>
      </c>
    </row>
    <row r="28" spans="1:10" ht="42" customHeight="1">
      <c r="A28" s="175" t="s">
        <v>342</v>
      </c>
      <c r="B28" s="176" t="s">
        <v>342</v>
      </c>
      <c r="C28" s="15" t="s">
        <v>400</v>
      </c>
      <c r="D28" s="15" t="s">
        <v>401</v>
      </c>
      <c r="E28" s="25" t="s">
        <v>423</v>
      </c>
      <c r="F28" s="15" t="s">
        <v>397</v>
      </c>
      <c r="G28" s="25" t="s">
        <v>424</v>
      </c>
      <c r="H28" s="15" t="s">
        <v>399</v>
      </c>
      <c r="I28" s="15" t="s">
        <v>389</v>
      </c>
      <c r="J28" s="25" t="s">
        <v>423</v>
      </c>
    </row>
    <row r="29" spans="1:10" ht="42" customHeight="1">
      <c r="A29" s="175" t="s">
        <v>62</v>
      </c>
      <c r="B29" s="176" t="s">
        <v>404</v>
      </c>
      <c r="C29" s="15" t="s">
        <v>384</v>
      </c>
      <c r="D29" s="15" t="s">
        <v>385</v>
      </c>
      <c r="E29" s="25" t="s">
        <v>434</v>
      </c>
      <c r="F29" s="15" t="s">
        <v>387</v>
      </c>
      <c r="G29" s="25" t="s">
        <v>92</v>
      </c>
      <c r="H29" s="15" t="s">
        <v>388</v>
      </c>
      <c r="I29" s="15" t="s">
        <v>389</v>
      </c>
      <c r="J29" s="25" t="s">
        <v>434</v>
      </c>
    </row>
    <row r="30" spans="1:10" ht="42" customHeight="1">
      <c r="A30" s="175" t="s">
        <v>62</v>
      </c>
      <c r="B30" s="176" t="s">
        <v>404</v>
      </c>
      <c r="C30" s="15" t="s">
        <v>384</v>
      </c>
      <c r="D30" s="15" t="s">
        <v>409</v>
      </c>
      <c r="E30" s="25" t="s">
        <v>435</v>
      </c>
      <c r="F30" s="15" t="s">
        <v>397</v>
      </c>
      <c r="G30" s="25" t="s">
        <v>436</v>
      </c>
      <c r="H30" s="15" t="s">
        <v>399</v>
      </c>
      <c r="I30" s="15" t="s">
        <v>389</v>
      </c>
      <c r="J30" s="25" t="s">
        <v>435</v>
      </c>
    </row>
    <row r="31" spans="1:10" ht="42" customHeight="1">
      <c r="A31" s="175" t="s">
        <v>62</v>
      </c>
      <c r="B31" s="176" t="s">
        <v>404</v>
      </c>
      <c r="C31" s="15" t="s">
        <v>394</v>
      </c>
      <c r="D31" s="15" t="s">
        <v>420</v>
      </c>
      <c r="E31" s="25" t="s">
        <v>437</v>
      </c>
      <c r="F31" s="15" t="s">
        <v>387</v>
      </c>
      <c r="G31" s="25" t="s">
        <v>438</v>
      </c>
      <c r="H31" s="15" t="s">
        <v>399</v>
      </c>
      <c r="I31" s="15" t="s">
        <v>426</v>
      </c>
      <c r="J31" s="25" t="s">
        <v>437</v>
      </c>
    </row>
    <row r="32" spans="1:10" ht="42" customHeight="1">
      <c r="A32" s="175" t="s">
        <v>62</v>
      </c>
      <c r="B32" s="176" t="s">
        <v>404</v>
      </c>
      <c r="C32" s="15" t="s">
        <v>400</v>
      </c>
      <c r="D32" s="15" t="s">
        <v>401</v>
      </c>
      <c r="E32" s="25" t="s">
        <v>439</v>
      </c>
      <c r="F32" s="15" t="s">
        <v>397</v>
      </c>
      <c r="G32" s="25" t="s">
        <v>424</v>
      </c>
      <c r="H32" s="15" t="s">
        <v>399</v>
      </c>
      <c r="I32" s="15" t="s">
        <v>389</v>
      </c>
      <c r="J32" s="25" t="s">
        <v>439</v>
      </c>
    </row>
    <row r="33" spans="1:10" ht="42" customHeight="1">
      <c r="A33" s="175" t="s">
        <v>331</v>
      </c>
      <c r="B33" s="176" t="s">
        <v>440</v>
      </c>
      <c r="C33" s="15" t="s">
        <v>384</v>
      </c>
      <c r="D33" s="15" t="s">
        <v>385</v>
      </c>
      <c r="E33" s="25" t="s">
        <v>441</v>
      </c>
      <c r="F33" s="15" t="s">
        <v>387</v>
      </c>
      <c r="G33" s="25" t="s">
        <v>92</v>
      </c>
      <c r="H33" s="15" t="s">
        <v>430</v>
      </c>
      <c r="I33" s="15" t="s">
        <v>389</v>
      </c>
      <c r="J33" s="25" t="s">
        <v>441</v>
      </c>
    </row>
    <row r="34" spans="1:10" ht="42" customHeight="1">
      <c r="A34" s="175" t="s">
        <v>331</v>
      </c>
      <c r="B34" s="176" t="s">
        <v>440</v>
      </c>
      <c r="C34" s="15" t="s">
        <v>384</v>
      </c>
      <c r="D34" s="15" t="s">
        <v>409</v>
      </c>
      <c r="E34" s="25" t="s">
        <v>442</v>
      </c>
      <c r="F34" s="15" t="s">
        <v>387</v>
      </c>
      <c r="G34" s="25" t="s">
        <v>411</v>
      </c>
      <c r="H34" s="15" t="s">
        <v>399</v>
      </c>
      <c r="I34" s="15" t="s">
        <v>389</v>
      </c>
      <c r="J34" s="25" t="s">
        <v>442</v>
      </c>
    </row>
    <row r="35" spans="1:10" ht="42" customHeight="1">
      <c r="A35" s="175" t="s">
        <v>331</v>
      </c>
      <c r="B35" s="176" t="s">
        <v>440</v>
      </c>
      <c r="C35" s="15" t="s">
        <v>384</v>
      </c>
      <c r="D35" s="15" t="s">
        <v>409</v>
      </c>
      <c r="E35" s="25" t="s">
        <v>443</v>
      </c>
      <c r="F35" s="15" t="s">
        <v>387</v>
      </c>
      <c r="G35" s="25" t="s">
        <v>411</v>
      </c>
      <c r="H35" s="15" t="s">
        <v>399</v>
      </c>
      <c r="I35" s="15" t="s">
        <v>389</v>
      </c>
      <c r="J35" s="25" t="s">
        <v>443</v>
      </c>
    </row>
    <row r="36" spans="1:10" ht="42" customHeight="1">
      <c r="A36" s="175" t="s">
        <v>331</v>
      </c>
      <c r="B36" s="176" t="s">
        <v>440</v>
      </c>
      <c r="C36" s="15" t="s">
        <v>394</v>
      </c>
      <c r="D36" s="15" t="s">
        <v>420</v>
      </c>
      <c r="E36" s="25" t="s">
        <v>444</v>
      </c>
      <c r="F36" s="15" t="s">
        <v>387</v>
      </c>
      <c r="G36" s="25" t="s">
        <v>438</v>
      </c>
      <c r="H36" s="15" t="s">
        <v>399</v>
      </c>
      <c r="I36" s="15" t="s">
        <v>426</v>
      </c>
      <c r="J36" s="25" t="s">
        <v>444</v>
      </c>
    </row>
    <row r="37" spans="1:10" ht="42" customHeight="1">
      <c r="A37" s="175" t="s">
        <v>331</v>
      </c>
      <c r="B37" s="176" t="s">
        <v>440</v>
      </c>
      <c r="C37" s="15" t="s">
        <v>400</v>
      </c>
      <c r="D37" s="15" t="s">
        <v>401</v>
      </c>
      <c r="E37" s="25" t="s">
        <v>445</v>
      </c>
      <c r="F37" s="15" t="s">
        <v>397</v>
      </c>
      <c r="G37" s="25" t="s">
        <v>424</v>
      </c>
      <c r="H37" s="15" t="s">
        <v>399</v>
      </c>
      <c r="I37" s="15" t="s">
        <v>389</v>
      </c>
      <c r="J37" s="25" t="s">
        <v>445</v>
      </c>
    </row>
    <row r="38" spans="1:10" ht="42" customHeight="1">
      <c r="A38" s="175" t="s">
        <v>346</v>
      </c>
      <c r="B38" s="176" t="s">
        <v>446</v>
      </c>
      <c r="C38" s="15" t="s">
        <v>384</v>
      </c>
      <c r="D38" s="15" t="s">
        <v>385</v>
      </c>
      <c r="E38" s="25" t="s">
        <v>447</v>
      </c>
      <c r="F38" s="15" t="s">
        <v>387</v>
      </c>
      <c r="G38" s="25" t="s">
        <v>448</v>
      </c>
      <c r="H38" s="15" t="s">
        <v>388</v>
      </c>
      <c r="I38" s="15" t="s">
        <v>389</v>
      </c>
      <c r="J38" s="25" t="s">
        <v>447</v>
      </c>
    </row>
    <row r="39" spans="1:10" ht="42" customHeight="1">
      <c r="A39" s="175" t="s">
        <v>346</v>
      </c>
      <c r="B39" s="176" t="s">
        <v>446</v>
      </c>
      <c r="C39" s="15" t="s">
        <v>394</v>
      </c>
      <c r="D39" s="15" t="s">
        <v>420</v>
      </c>
      <c r="E39" s="25" t="s">
        <v>449</v>
      </c>
      <c r="F39" s="15" t="s">
        <v>387</v>
      </c>
      <c r="G39" s="25" t="s">
        <v>438</v>
      </c>
      <c r="H39" s="15" t="s">
        <v>399</v>
      </c>
      <c r="I39" s="15" t="s">
        <v>426</v>
      </c>
      <c r="J39" s="25" t="s">
        <v>449</v>
      </c>
    </row>
    <row r="40" spans="1:10" ht="42" customHeight="1">
      <c r="A40" s="175" t="s">
        <v>346</v>
      </c>
      <c r="B40" s="176" t="s">
        <v>446</v>
      </c>
      <c r="C40" s="15" t="s">
        <v>394</v>
      </c>
      <c r="D40" s="15" t="s">
        <v>395</v>
      </c>
      <c r="E40" s="25" t="s">
        <v>432</v>
      </c>
      <c r="F40" s="15" t="s">
        <v>397</v>
      </c>
      <c r="G40" s="25" t="s">
        <v>403</v>
      </c>
      <c r="H40" s="15" t="s">
        <v>399</v>
      </c>
      <c r="I40" s="15" t="s">
        <v>389</v>
      </c>
      <c r="J40" s="25" t="s">
        <v>432</v>
      </c>
    </row>
    <row r="41" spans="1:10" ht="42" customHeight="1">
      <c r="A41" s="175" t="s">
        <v>346</v>
      </c>
      <c r="B41" s="176" t="s">
        <v>446</v>
      </c>
      <c r="C41" s="15" t="s">
        <v>400</v>
      </c>
      <c r="D41" s="15" t="s">
        <v>401</v>
      </c>
      <c r="E41" s="25" t="s">
        <v>423</v>
      </c>
      <c r="F41" s="15" t="s">
        <v>397</v>
      </c>
      <c r="G41" s="25" t="s">
        <v>424</v>
      </c>
      <c r="H41" s="15" t="s">
        <v>399</v>
      </c>
      <c r="I41" s="15" t="s">
        <v>389</v>
      </c>
      <c r="J41" s="25" t="s">
        <v>423</v>
      </c>
    </row>
    <row r="42" spans="1:10" ht="42" customHeight="1">
      <c r="A42" s="175" t="s">
        <v>364</v>
      </c>
      <c r="B42" s="176" t="s">
        <v>404</v>
      </c>
      <c r="C42" s="15" t="s">
        <v>384</v>
      </c>
      <c r="D42" s="15" t="s">
        <v>385</v>
      </c>
      <c r="E42" s="25" t="s">
        <v>419</v>
      </c>
      <c r="F42" s="15" t="s">
        <v>387</v>
      </c>
      <c r="G42" s="25" t="s">
        <v>92</v>
      </c>
      <c r="H42" s="15" t="s">
        <v>388</v>
      </c>
      <c r="I42" s="15" t="s">
        <v>389</v>
      </c>
      <c r="J42" s="25" t="s">
        <v>419</v>
      </c>
    </row>
    <row r="43" spans="1:10" ht="42" customHeight="1">
      <c r="A43" s="175" t="s">
        <v>364</v>
      </c>
      <c r="B43" s="176" t="s">
        <v>404</v>
      </c>
      <c r="C43" s="15" t="s">
        <v>384</v>
      </c>
      <c r="D43" s="15" t="s">
        <v>409</v>
      </c>
      <c r="E43" s="25" t="s">
        <v>435</v>
      </c>
      <c r="F43" s="15" t="s">
        <v>387</v>
      </c>
      <c r="G43" s="25" t="s">
        <v>411</v>
      </c>
      <c r="H43" s="15" t="s">
        <v>399</v>
      </c>
      <c r="I43" s="15" t="s">
        <v>389</v>
      </c>
      <c r="J43" s="25" t="s">
        <v>435</v>
      </c>
    </row>
    <row r="44" spans="1:10" ht="42" customHeight="1">
      <c r="A44" s="175" t="s">
        <v>364</v>
      </c>
      <c r="B44" s="176" t="s">
        <v>404</v>
      </c>
      <c r="C44" s="15" t="s">
        <v>394</v>
      </c>
      <c r="D44" s="15" t="s">
        <v>420</v>
      </c>
      <c r="E44" s="25" t="s">
        <v>437</v>
      </c>
      <c r="F44" s="15" t="s">
        <v>387</v>
      </c>
      <c r="G44" s="25" t="s">
        <v>438</v>
      </c>
      <c r="H44" s="15" t="s">
        <v>399</v>
      </c>
      <c r="I44" s="15" t="s">
        <v>426</v>
      </c>
      <c r="J44" s="25" t="s">
        <v>437</v>
      </c>
    </row>
    <row r="45" spans="1:10" ht="42" customHeight="1">
      <c r="A45" s="175" t="s">
        <v>364</v>
      </c>
      <c r="B45" s="176" t="s">
        <v>404</v>
      </c>
      <c r="C45" s="15" t="s">
        <v>400</v>
      </c>
      <c r="D45" s="15" t="s">
        <v>401</v>
      </c>
      <c r="E45" s="25" t="s">
        <v>439</v>
      </c>
      <c r="F45" s="15" t="s">
        <v>397</v>
      </c>
      <c r="G45" s="25" t="s">
        <v>424</v>
      </c>
      <c r="H45" s="15" t="s">
        <v>399</v>
      </c>
      <c r="I45" s="15" t="s">
        <v>389</v>
      </c>
      <c r="J45" s="25" t="s">
        <v>439</v>
      </c>
    </row>
    <row r="46" spans="1:10" ht="42" customHeight="1">
      <c r="A46" s="175" t="s">
        <v>339</v>
      </c>
      <c r="B46" s="176" t="s">
        <v>418</v>
      </c>
      <c r="C46" s="15" t="s">
        <v>384</v>
      </c>
      <c r="D46" s="15" t="s">
        <v>385</v>
      </c>
      <c r="E46" s="25" t="s">
        <v>450</v>
      </c>
      <c r="F46" s="15" t="s">
        <v>387</v>
      </c>
      <c r="G46" s="25" t="s">
        <v>448</v>
      </c>
      <c r="H46" s="15" t="s">
        <v>388</v>
      </c>
      <c r="I46" s="15" t="s">
        <v>389</v>
      </c>
      <c r="J46" s="25" t="s">
        <v>450</v>
      </c>
    </row>
    <row r="47" spans="1:10" ht="42" customHeight="1">
      <c r="A47" s="175" t="s">
        <v>339</v>
      </c>
      <c r="B47" s="176" t="s">
        <v>418</v>
      </c>
      <c r="C47" s="15" t="s">
        <v>394</v>
      </c>
      <c r="D47" s="15" t="s">
        <v>420</v>
      </c>
      <c r="E47" s="25" t="s">
        <v>443</v>
      </c>
      <c r="F47" s="15" t="s">
        <v>387</v>
      </c>
      <c r="G47" s="25" t="s">
        <v>411</v>
      </c>
      <c r="H47" s="15" t="s">
        <v>399</v>
      </c>
      <c r="I47" s="15" t="s">
        <v>389</v>
      </c>
      <c r="J47" s="25" t="s">
        <v>443</v>
      </c>
    </row>
    <row r="48" spans="1:10" ht="42" customHeight="1">
      <c r="A48" s="175" t="s">
        <v>339</v>
      </c>
      <c r="B48" s="176" t="s">
        <v>418</v>
      </c>
      <c r="C48" s="15" t="s">
        <v>394</v>
      </c>
      <c r="D48" s="15" t="s">
        <v>395</v>
      </c>
      <c r="E48" s="25" t="s">
        <v>451</v>
      </c>
      <c r="F48" s="15" t="s">
        <v>397</v>
      </c>
      <c r="G48" s="25" t="s">
        <v>398</v>
      </c>
      <c r="H48" s="15" t="s">
        <v>399</v>
      </c>
      <c r="I48" s="15" t="s">
        <v>389</v>
      </c>
      <c r="J48" s="25" t="s">
        <v>451</v>
      </c>
    </row>
    <row r="49" spans="1:10" ht="42" customHeight="1">
      <c r="A49" s="175" t="s">
        <v>339</v>
      </c>
      <c r="B49" s="176" t="s">
        <v>418</v>
      </c>
      <c r="C49" s="15" t="s">
        <v>400</v>
      </c>
      <c r="D49" s="15" t="s">
        <v>401</v>
      </c>
      <c r="E49" s="25" t="s">
        <v>423</v>
      </c>
      <c r="F49" s="15" t="s">
        <v>397</v>
      </c>
      <c r="G49" s="25" t="s">
        <v>403</v>
      </c>
      <c r="H49" s="15" t="s">
        <v>399</v>
      </c>
      <c r="I49" s="15" t="s">
        <v>389</v>
      </c>
      <c r="J49" s="25" t="s">
        <v>423</v>
      </c>
    </row>
    <row r="50" spans="1:10" ht="42" customHeight="1">
      <c r="A50" s="175" t="s">
        <v>335</v>
      </c>
      <c r="B50" s="176" t="s">
        <v>440</v>
      </c>
      <c r="C50" s="15" t="s">
        <v>384</v>
      </c>
      <c r="D50" s="15" t="s">
        <v>385</v>
      </c>
      <c r="E50" s="25" t="s">
        <v>441</v>
      </c>
      <c r="F50" s="15" t="s">
        <v>387</v>
      </c>
      <c r="G50" s="25" t="s">
        <v>88</v>
      </c>
      <c r="H50" s="15" t="s">
        <v>430</v>
      </c>
      <c r="I50" s="15" t="s">
        <v>389</v>
      </c>
      <c r="J50" s="25" t="s">
        <v>441</v>
      </c>
    </row>
    <row r="51" spans="1:10" ht="42" customHeight="1">
      <c r="A51" s="175" t="s">
        <v>335</v>
      </c>
      <c r="B51" s="176" t="s">
        <v>440</v>
      </c>
      <c r="C51" s="15" t="s">
        <v>384</v>
      </c>
      <c r="D51" s="15" t="s">
        <v>409</v>
      </c>
      <c r="E51" s="25" t="s">
        <v>452</v>
      </c>
      <c r="F51" s="15" t="s">
        <v>387</v>
      </c>
      <c r="G51" s="25" t="s">
        <v>411</v>
      </c>
      <c r="H51" s="15" t="s">
        <v>399</v>
      </c>
      <c r="I51" s="15" t="s">
        <v>389</v>
      </c>
      <c r="J51" s="25" t="s">
        <v>452</v>
      </c>
    </row>
    <row r="52" spans="1:10" ht="42" customHeight="1">
      <c r="A52" s="175" t="s">
        <v>335</v>
      </c>
      <c r="B52" s="176" t="s">
        <v>440</v>
      </c>
      <c r="C52" s="15" t="s">
        <v>394</v>
      </c>
      <c r="D52" s="15" t="s">
        <v>420</v>
      </c>
      <c r="E52" s="25" t="s">
        <v>444</v>
      </c>
      <c r="F52" s="15" t="s">
        <v>387</v>
      </c>
      <c r="G52" s="25" t="s">
        <v>438</v>
      </c>
      <c r="H52" s="15" t="s">
        <v>399</v>
      </c>
      <c r="I52" s="15" t="s">
        <v>426</v>
      </c>
      <c r="J52" s="25" t="s">
        <v>444</v>
      </c>
    </row>
    <row r="53" spans="1:10" ht="42" customHeight="1">
      <c r="A53" s="175" t="s">
        <v>335</v>
      </c>
      <c r="B53" s="176" t="s">
        <v>440</v>
      </c>
      <c r="C53" s="15" t="s">
        <v>400</v>
      </c>
      <c r="D53" s="15" t="s">
        <v>401</v>
      </c>
      <c r="E53" s="25" t="s">
        <v>445</v>
      </c>
      <c r="F53" s="15" t="s">
        <v>397</v>
      </c>
      <c r="G53" s="25" t="s">
        <v>424</v>
      </c>
      <c r="H53" s="15" t="s">
        <v>399</v>
      </c>
      <c r="I53" s="15" t="s">
        <v>389</v>
      </c>
      <c r="J53" s="25" t="s">
        <v>445</v>
      </c>
    </row>
  </sheetData>
  <mergeCells count="24">
    <mergeCell ref="A42:A45"/>
    <mergeCell ref="B42:B45"/>
    <mergeCell ref="A46:A49"/>
    <mergeCell ref="B46:B49"/>
    <mergeCell ref="A50:A53"/>
    <mergeCell ref="B50:B53"/>
    <mergeCell ref="A29:A32"/>
    <mergeCell ref="B29:B32"/>
    <mergeCell ref="A33:A37"/>
    <mergeCell ref="B33:B37"/>
    <mergeCell ref="A38:A41"/>
    <mergeCell ref="B38:B41"/>
    <mergeCell ref="A16:A19"/>
    <mergeCell ref="B16:B19"/>
    <mergeCell ref="A20:A23"/>
    <mergeCell ref="B20:B23"/>
    <mergeCell ref="A24:A28"/>
    <mergeCell ref="B24:B28"/>
    <mergeCell ref="A2:J2"/>
    <mergeCell ref="A3:H3"/>
    <mergeCell ref="A8:A11"/>
    <mergeCell ref="B8:B11"/>
    <mergeCell ref="A12:A15"/>
    <mergeCell ref="B12:B15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部门新增资产配置表10!Print_Titles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 徐</cp:lastModifiedBy>
  <dcterms:modified xsi:type="dcterms:W3CDTF">2026-05-14T02:06:58Z</dcterms:modified>
</cp:coreProperties>
</file>