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915" windowHeight="7245" tabRatio="88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externalReferences>
    <externalReference r:id="rId18"/>
  </externalReferences>
  <definedNames>
    <definedName name="_xlnm._FilterDatabase" localSheetId="4" hidden="1">'一般公共预算支出预算表02-2'!$A$5:$G$54</definedName>
    <definedName name="_xlnm._FilterDatabase" localSheetId="2" hidden="1">'部门支出预算表01-3'!$A$6:$O$58</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8" hidden="1">'部门项目支出绩效目标表05-2'!$A$4:$J$112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<sst xmlns="http://schemas.openxmlformats.org/spreadsheetml/2006/main" count="2216" uniqueCount="702">
  <si>
    <t>预算01-1表</t>
  </si>
  <si>
    <t>2026年部门财务收支预算总表</t>
  </si>
  <si>
    <t>单位名称：禄劝彝族苗族自治县人民政府屏山街道办事处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</si>
  <si>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</si>
  <si>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</si>
  <si>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</si>
  <si>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</si>
  <si>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</si>
  <si>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</si>
  <si>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</si>
  <si>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</si>
  <si>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</si>
  <si>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</si>
  <si>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</si>
  <si>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</si>
  <si>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</si>
  <si>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</si>
  <si>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</si>
  <si>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</si>
  <si>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</si>
  <si>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</si>
  <si>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</si>
  <si>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</si>
  <si>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</si>
  <si>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</si>
  <si>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</si>
  <si>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</si>
  <si>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</si>
  <si>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</si>
  <si>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</si>
  <si>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</si>
  <si>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</si>
  <si>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</si>
  <si>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</si>
  <si>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</si>
  <si>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</si>
  <si>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</si>
  <si>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</si>
  <si>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</si>
  <si>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</si>
  <si>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</si>
  <si>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</si>
  <si>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</si>
  <si>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</si>
  <si>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</si>
  <si>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</si>
  <si>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</si>
  <si>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</si>
  <si>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</si>
  <si>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</si>
  <si>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</si>
  <si>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</si>
  <si>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</si>
  <si>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</si>
  <si>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</si>
  <si>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</si>
  <si>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</si>
  <si>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</si>
  <si>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</si>
  <si>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</si>
  <si>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</si>
  <si>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</si>
  <si>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</si>
  <si>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</si>
  <si>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</si>
  <si>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</si>
  <si>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</si>
  <si>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</si>
  <si>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</si>
  <si>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</si>
  <si>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</si>
  <si>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禄劝彝族苗族自治县人民政府屏山街道办事处</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</si>
  <si>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</si>
  <si>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</si>
  <si>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</si>
  <si>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</si>
  <si>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</si>
  <si>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</si>
  <si>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</si>
  <si>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</si>
  <si>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</si>
  <si>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</si>
  <si>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</si>
  <si>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</si>
  <si>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</si>
  <si>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</si>
  <si>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</si>
  <si>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</si>
  <si>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</si>
  <si>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</si>
  <si>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</si>
  <si>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</si>
  <si>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</si>
  <si>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</si>
  <si>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</si>
  <si>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</si>
  <si>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</si>
  <si>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</si>
  <si>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</si>
  <si>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</si>
  <si>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</si>
  <si>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</si>
  <si>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</si>
  <si>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</si>
  <si>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</si>
  <si>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</si>
  <si>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</si>
  <si>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</si>
  <si>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</si>
  <si>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</si>
  <si>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其他政府办公厅（室）及相关机构事务支出</t>
  </si>
  <si>
    <t>20131</t>
  </si>
  <si>
    <t>党委办公厅（室）及相关机构事务</t>
  </si>
  <si>
    <t>2013101</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</si>
  <si>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</si>
  <si>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</si>
  <si>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</si>
  <si>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</si>
  <si>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</si>
  <si>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</si>
  <si>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</si>
  <si>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</si>
  <si>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</si>
  <si>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</si>
  <si>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</si>
  <si>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</si>
  <si>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</si>
  <si>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</si>
  <si>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</si>
  <si>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</si>
  <si>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</si>
  <si>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</si>
  <si>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</si>
  <si>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</si>
  <si>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</si>
  <si>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</si>
  <si>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</si>
  <si>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</si>
  <si>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</si>
  <si>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</si>
  <si>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</si>
  <si>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</si>
  <si>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</si>
  <si>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</si>
  <si>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</si>
  <si>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</si>
  <si>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</si>
  <si>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</si>
  <si>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</si>
  <si>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</si>
  <si>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</si>
  <si>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</si>
  <si>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</si>
  <si>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</si>
  <si>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</si>
  <si>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其他城乡社区公共设施支出</t>
  </si>
  <si>
    <t>213</t>
  </si>
  <si>
    <t>农林水支出</t>
  </si>
  <si>
    <t>21301</t>
  </si>
  <si>
    <t>农业农村</t>
  </si>
  <si>
    <t>2130104</t>
  </si>
  <si>
    <t>事业运行</t>
  </si>
  <si>
    <t>21302</t>
  </si>
  <si>
    <t>林业和草原</t>
  </si>
  <si>
    <t>2130204</t>
  </si>
  <si>
    <t>事业机构</t>
  </si>
  <si>
    <t>21303</t>
  </si>
  <si>
    <t>水利</t>
  </si>
  <si>
    <t>2130310</t>
  </si>
  <si>
    <t>水土保持</t>
  </si>
  <si>
    <t>21307</t>
  </si>
  <si>
    <t>农村综合改革</t>
  </si>
  <si>
    <t>2130701</t>
  </si>
  <si>
    <t>对村级公益事业建设的补助</t>
  </si>
  <si>
    <t>2130705</t>
  </si>
  <si>
    <t>对村民委员会和村党支部的补助</t>
  </si>
  <si>
    <t>2130706</t>
  </si>
  <si>
    <t>对村集体经济组织的补助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</si>
  <si>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</si>
  <si>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</si>
  <si>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</si>
  <si>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</si>
  <si>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</si>
  <si>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</si>
  <si>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</si>
  <si>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</si>
  <si>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</si>
  <si>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</si>
  <si>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</si>
  <si>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</si>
  <si>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</si>
  <si>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</si>
  <si>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</si>
  <si>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</si>
  <si>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</si>
  <si>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</si>
  <si>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</si>
  <si>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</si>
  <si>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</si>
  <si>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</si>
  <si>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</si>
  <si>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</si>
  <si>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</si>
  <si>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</si>
  <si>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</si>
  <si>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</si>
  <si>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</si>
  <si>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</si>
  <si>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</si>
  <si>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</si>
  <si>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</si>
  <si>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</si>
  <si>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</si>
  <si>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</si>
  <si>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</si>
  <si>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</si>
  <si>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</si>
  <si>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</si>
  <si>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</si>
  <si>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</si>
  <si>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</si>
  <si>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</si>
  <si>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</si>
  <si>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</si>
  <si>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</si>
  <si>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</si>
  <si>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</si>
  <si>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</si>
  <si>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</si>
  <si>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</si>
  <si>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</si>
  <si>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</si>
  <si>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</si>
  <si>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</si>
  <si>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</si>
  <si>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</si>
  <si>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</si>
  <si>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</si>
  <si>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</si>
  <si>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</si>
  <si>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</si>
  <si>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</si>
  <si>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</si>
  <si>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</si>
  <si>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</si>
  <si>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</si>
  <si>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</si>
  <si>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</si>
  <si>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</si>
  <si>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</si>
  <si>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</si>
  <si>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</si>
  <si>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</si>
  <si>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</si>
  <si>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</si>
  <si>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</si>
  <si>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</si>
  <si>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</si>
  <si>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</si>
  <si>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</si>
  <si>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</si>
  <si>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</si>
  <si>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</si>
  <si>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</si>
  <si>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530128210000000002203</t>
  </si>
  <si>
    <t>行政人员支出工资</t>
  </si>
  <si>
    <t>基本工资</t>
  </si>
  <si>
    <t>530128210000000002204</t>
  </si>
  <si>
    <t>事业人员支出工资</t>
  </si>
  <si>
    <t>530128210000000002206</t>
  </si>
  <si>
    <t>30113</t>
  </si>
  <si>
    <t>530128210000000002209</t>
  </si>
  <si>
    <t>公车购置及运维费</t>
  </si>
  <si>
    <t>公务用车运行维护费</t>
  </si>
  <si>
    <t>530128210000000002210</t>
  </si>
  <si>
    <t>公务交通补贴</t>
  </si>
  <si>
    <t>其他交通费用</t>
  </si>
  <si>
    <t>530128210000000002211</t>
  </si>
  <si>
    <t>工会经费</t>
  </si>
  <si>
    <t>530128210000000002212</t>
  </si>
  <si>
    <t>一般公用经费</t>
  </si>
  <si>
    <t>办公费</t>
  </si>
  <si>
    <t>530128231100001343464</t>
  </si>
  <si>
    <t>退休人员医疗保险及医疗统筹</t>
  </si>
  <si>
    <t>职工基本医疗保险缴费</t>
  </si>
  <si>
    <t>公务员医疗补助缴费</t>
  </si>
  <si>
    <t>530128231100001418571</t>
  </si>
  <si>
    <t>行政人员支出津贴</t>
  </si>
  <si>
    <t>津贴补贴</t>
  </si>
  <si>
    <t>530128231100001418593</t>
  </si>
  <si>
    <t>公务员基础绩效奖</t>
  </si>
  <si>
    <t>奖金</t>
  </si>
  <si>
    <t>530128231100001418594</t>
  </si>
  <si>
    <t>行政年终一次性奖金</t>
  </si>
  <si>
    <t>530128231100001418595</t>
  </si>
  <si>
    <t>绩效考核奖励（2017提高部分）</t>
  </si>
  <si>
    <t>绩效工资</t>
  </si>
  <si>
    <t>530128231100001418596</t>
  </si>
  <si>
    <t>事业年终一次性奖金</t>
  </si>
  <si>
    <t>530128231100001418625</t>
  </si>
  <si>
    <t>养老保险缴费</t>
  </si>
  <si>
    <t>30108</t>
  </si>
  <si>
    <t>机关事业单位基本养老保险缴费</t>
  </si>
  <si>
    <t>530128231100001418642</t>
  </si>
  <si>
    <t>事业人员绩效工资</t>
  </si>
  <si>
    <t>530128231100001418644</t>
  </si>
  <si>
    <t>事业人员支出津贴</t>
  </si>
  <si>
    <t>530128231100001418645</t>
  </si>
  <si>
    <t>工伤保险</t>
  </si>
  <si>
    <t>其他社会保障缴费</t>
  </si>
  <si>
    <t>530128231100001418647</t>
  </si>
  <si>
    <t>失业保险</t>
  </si>
  <si>
    <t>530128231100001418648</t>
  </si>
  <si>
    <t>医疗保险缴费</t>
  </si>
  <si>
    <t>530128231100001418649</t>
  </si>
  <si>
    <t>职业年金缴费</t>
  </si>
  <si>
    <t>预算05-1表</t>
  </si>
  <si>
    <t>2026年部门项目支出预算表</t>
  </si>
  <si>
    <t>项目分类</t>
  </si>
  <si>
    <t>项目单位</t>
  </si>
  <si>
    <t>本年拨款</t>
  </si>
  <si>
    <t>其中：本次下达</t>
  </si>
  <si>
    <t>民生类</t>
  </si>
  <si>
    <t>屏山街道秀屏社区居民生活用水补助资金</t>
  </si>
  <si>
    <t>30205</t>
  </si>
  <si>
    <t>水费</t>
  </si>
  <si>
    <t>专项业务类</t>
  </si>
  <si>
    <t>屏山街道秀屏社区物业管理专项资金</t>
  </si>
  <si>
    <t>30209</t>
  </si>
  <si>
    <t>物业管理费</t>
  </si>
  <si>
    <t>其他公用支出</t>
  </si>
  <si>
    <t>村（居）民小组运转经费</t>
  </si>
  <si>
    <t>30299</t>
  </si>
  <si>
    <t>其他商品和服务支出</t>
  </si>
  <si>
    <t>对个人和家庭的补助</t>
  </si>
  <si>
    <t>遗属补助经费</t>
  </si>
  <si>
    <t>30305</t>
  </si>
  <si>
    <t>生活补助</t>
  </si>
  <si>
    <t>村社区其他人员生活补贴资金</t>
  </si>
  <si>
    <t>原大队干部生活补贴资金</t>
  </si>
  <si>
    <t>村委会干部岗位补贴资金</t>
  </si>
  <si>
    <t>社区干部岗位补贴资金</t>
  </si>
  <si>
    <t>村小组干部岗位补贴资金</t>
  </si>
  <si>
    <t>社区党建及运转专项经费</t>
  </si>
  <si>
    <t>30227</t>
  </si>
  <si>
    <t>委托业务费</t>
  </si>
  <si>
    <t>村委会党建及运转专项经费</t>
  </si>
  <si>
    <t>屏山街道党建及业务经费</t>
  </si>
  <si>
    <t>县乡两级人大代表换届选举工作经费</t>
  </si>
  <si>
    <t>30215</t>
  </si>
  <si>
    <t>会议费</t>
  </si>
  <si>
    <t>事业发展类</t>
  </si>
  <si>
    <t>2026年昆明市禄劝县屏山街道办事处六江社区居民委员会下村农村公益事业财政奖补项目（激励）资金</t>
  </si>
  <si>
    <t>31005</t>
  </si>
  <si>
    <t>基础设施建设</t>
  </si>
  <si>
    <t>530128261100005463130</t>
  </si>
  <si>
    <t>2025年国有企业退休人员社会化管理市级补助资金</t>
  </si>
  <si>
    <t>530128251100004393752</t>
  </si>
  <si>
    <t>2025年第一批基层公共文化服务运行专项资金</t>
  </si>
  <si>
    <t>530128251100004588872</t>
  </si>
  <si>
    <t>2025年第二批省级防汛应急救灾资金和市级配套资金</t>
  </si>
  <si>
    <t>30306</t>
  </si>
  <si>
    <t>救济费</t>
  </si>
  <si>
    <t>530128251100004637814</t>
  </si>
  <si>
    <t>屏山街道办事处国有企业退休人员社会化管理中央补助专项资金</t>
  </si>
  <si>
    <t>530128251100004049500</t>
  </si>
  <si>
    <t>2025年昆明市禄劝县屏山街道绿槐村委会水井村、蒋家村农村公益事业财政奖补项目（普惠）资金</t>
  </si>
  <si>
    <t>530128261100005517168</t>
  </si>
  <si>
    <t>禄劝洗马塘化工园区污水处理厂项目缺口资金</t>
  </si>
  <si>
    <t>2120399</t>
  </si>
  <si>
    <t>530128251100003715370</t>
  </si>
  <si>
    <t>单位资金项目资金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</si>
  <si>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</si>
  <si>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</si>
  <si>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</si>
  <si>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</si>
  <si>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</si>
  <si>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</si>
  <si>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</si>
  <si>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</si>
  <si>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</si>
  <si>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</si>
  <si>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</si>
  <si>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</si>
  <si>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禄劝彝族苗族自治县人民政府屏山街道办事处</t>
  </si>
  <si>
    <t>做好本部门人员、公用经费保障，按规定落实干部职工各项待遇，支持部门正常履职。</t>
  </si>
  <si>
    <t>产出指标</t>
  </si>
  <si>
    <t>数量指标</t>
  </si>
  <si>
    <t>保障村（居）委会个数</t>
  </si>
  <si>
    <t>=</t>
  </si>
  <si>
    <t>个</t>
  </si>
  <si>
    <t>定量指标</t>
  </si>
  <si>
    <t>反映预算部门保障村（居）委会个数</t>
  </si>
  <si>
    <t>效益指标</t>
  </si>
  <si>
    <t>社会效益</t>
  </si>
  <si>
    <t>部门运转</t>
  </si>
  <si>
    <t>部门运转正常</t>
  </si>
  <si>
    <t>定性指标</t>
  </si>
  <si>
    <t>反映部门（单位）正常运转情况。</t>
  </si>
  <si>
    <t>满意度指标</t>
  </si>
  <si>
    <t>服务对象满意度</t>
  </si>
  <si>
    <t>社会公众满意度</t>
  </si>
  <si>
    <t>&gt;=</t>
  </si>
  <si>
    <t>90</t>
  </si>
  <si>
    <t>%</t>
  </si>
  <si>
    <t>反映社会公众对部门（单位）履职情况的满意程度。</t>
  </si>
  <si>
    <t>村社区其他人员（兽医员、农科员、土地规划员、计生宣传员、流动人口协管员）生活补贴资金</t>
  </si>
  <si>
    <t>获补对象数</t>
  </si>
  <si>
    <t>36</t>
  </si>
  <si>
    <t>人(人次、家)</t>
  </si>
  <si>
    <t>反映获补助人员、企业的数量情况。</t>
  </si>
  <si>
    <t>时效指标</t>
  </si>
  <si>
    <t>发放及时率</t>
  </si>
  <si>
    <t>反映发放单位及时发放补助资金的情况。
发放及时率=在时限内发放资金/应发放资金*100%</t>
  </si>
  <si>
    <t>生活状况改善</t>
  </si>
  <si>
    <t>明显改善</t>
  </si>
  <si>
    <t>反映补助促进受助对象生活状况改善的情况。</t>
  </si>
  <si>
    <t>受益对象满意度</t>
  </si>
  <si>
    <t>反映获补助受益对象的满意程度。</t>
  </si>
  <si>
    <t>协调经济发展工作；重点项目工程实施与管理；生态环境保护；精神文明建设；维护社会稳定</t>
  </si>
  <si>
    <t>救助对象人数（人次）经费保障人数</t>
  </si>
  <si>
    <t>87</t>
  </si>
  <si>
    <t>人</t>
  </si>
  <si>
    <t>反映公用经费保障部门（单位）正常运转的在职人数情况。在职人数主要指办公、会议、培训、差旅、水费、电费等公用经费中服务保障的人数。</t>
  </si>
  <si>
    <t>正常运转</t>
  </si>
  <si>
    <t>完成国有企业退休人员社会化管理补助支出，完成各项绩效目标任务。</t>
  </si>
  <si>
    <t>国有企业退休人员社会化管理补助人数</t>
  </si>
  <si>
    <t>1人</t>
  </si>
  <si>
    <t>国有企业退休人员社会化管理补助人数=1人</t>
  </si>
  <si>
    <t>质量指标</t>
  </si>
  <si>
    <t>获补对象准确率</t>
  </si>
  <si>
    <t>100</t>
  </si>
  <si>
    <t>反映获补对象的准确情况</t>
  </si>
  <si>
    <t>拨款及时率</t>
  </si>
  <si>
    <t>80</t>
  </si>
  <si>
    <t>反映拨款的及时情况</t>
  </si>
  <si>
    <t>退休人员上访降低率</t>
  </si>
  <si>
    <t>反映退休人员上访减少的情况</t>
  </si>
  <si>
    <t>企业满意度指标</t>
  </si>
  <si>
    <t>反映服务对象的满意度情况</t>
  </si>
  <si>
    <t>成本指标</t>
  </si>
  <si>
    <t>经济成本指标</t>
  </si>
  <si>
    <t>预算执行完成率</t>
  </si>
  <si>
    <t>反映预算执行完成情况</t>
  </si>
  <si>
    <t>保障社区个数</t>
  </si>
  <si>
    <t>反映预算部门社区的个数</t>
  </si>
  <si>
    <t>公用经费保障人数</t>
  </si>
  <si>
    <t>75</t>
  </si>
  <si>
    <t>2026年物业管理费176.1万元。</t>
  </si>
  <si>
    <t>零星修缮（维修）处理时限</t>
  </si>
  <si>
    <t>小时</t>
  </si>
  <si>
    <t>反映零星修缮处理完成的时限情况。</t>
  </si>
  <si>
    <t>物业管理面积</t>
  </si>
  <si>
    <t>2310000</t>
  </si>
  <si>
    <t>平方米</t>
  </si>
  <si>
    <t>反映物业管理服务区域、室外（含绿化）面积之和。</t>
  </si>
  <si>
    <t>绿化管养面积</t>
  </si>
  <si>
    <t>55000</t>
  </si>
  <si>
    <t>反社区室外绿化管养面积的情况。</t>
  </si>
  <si>
    <t>卫生保洁合格率</t>
  </si>
  <si>
    <t>95</t>
  </si>
  <si>
    <t>反映卫生保洁检查验收合格的情况。卫生保洁合格率=卫生保洁检查验收合格次数/卫生保洁总次数*100%</t>
  </si>
  <si>
    <t>物管人员在岗率</t>
  </si>
  <si>
    <t>反映保洁.绿化管护服务人员等物管人员在岗的情况。物管人员在岗率=实际在岗工时/应在岗工时*100%</t>
  </si>
  <si>
    <t>零星修缮（维修）及时</t>
  </si>
  <si>
    <t>反映零星修缮（维修）及时的情况。零星修缮（维修）及时率=在规定时间内完成零星修缮（维修）数量/报修数量*100%</t>
  </si>
  <si>
    <t>物业服务人数</t>
  </si>
  <si>
    <t>反映绿化、保洁等服务满足社区居民的程度。</t>
  </si>
  <si>
    <t>服务受益人员满意度</t>
  </si>
  <si>
    <t>反映保洁、绿化养护服务受益人员满意程度。</t>
  </si>
  <si>
    <t>做好社区干部岗位补贴经费保障，按规定落实各项待遇，支持部门正常履职。</t>
  </si>
  <si>
    <t>社区干部岗位补贴发放人数</t>
  </si>
  <si>
    <t>92</t>
  </si>
  <si>
    <t>反映部门（单位）实际发放岗位补贴人员数量。岗位补贴包括：失业保险、基本报酬、养老保险、住房公积金、医疗保险、绩效补贴、工伤保险</t>
  </si>
  <si>
    <t>反映部门（单位）运转情况。</t>
  </si>
  <si>
    <t>反映部门（单位）人员对岗位补贴发放的满意程度。</t>
  </si>
  <si>
    <t>政策宣传次数</t>
  </si>
  <si>
    <t>20</t>
  </si>
  <si>
    <t>次</t>
  </si>
  <si>
    <t>反映各类政策的宣传力度情况。即通过门户网站、报刊、通信、电视、户外广告等对补助政策进行宣传的次数。</t>
  </si>
  <si>
    <t>获补覆盖率</t>
  </si>
  <si>
    <t>获补覆盖率=实际获得补助人数（企业数）/申请符合标准人数（企业数）*100%</t>
  </si>
  <si>
    <t>各项资金发放及时</t>
  </si>
  <si>
    <t>及时拨付</t>
  </si>
  <si>
    <t>反映单位及时拨付各类资金的情况。</t>
  </si>
  <si>
    <t>政策知晓率</t>
  </si>
  <si>
    <t>85</t>
  </si>
  <si>
    <t>反映各类政策的宣传效果情况。
政策知晓率=调查中政策知晓人数/调查总人数*100%</t>
  </si>
  <si>
    <t>反映生活状况改善的情况。</t>
  </si>
  <si>
    <t>群众满意度</t>
  </si>
  <si>
    <t>反映群众的满意程度。</t>
  </si>
  <si>
    <t>268</t>
  </si>
  <si>
    <t>人次</t>
  </si>
  <si>
    <t>反映公用经费保障部门（单位）正常运转的在职人数情况。</t>
  </si>
  <si>
    <t>村（居）委会补助</t>
  </si>
  <si>
    <t>工资福利发放行政人数</t>
  </si>
  <si>
    <t>74</t>
  </si>
  <si>
    <t>反映工资福利发放的行政人数</t>
  </si>
  <si>
    <t>反映部门（单位）人员对工资福利发放的满意程度。</t>
  </si>
  <si>
    <t>做好原大队干部生活补贴保障，按规定落实原大队干部各项待遇，支持部门正常履职。</t>
  </si>
  <si>
    <t>享受原大队干部生活补贴人员数</t>
  </si>
  <si>
    <t>反映享受原大队干部生活补贴人员数</t>
  </si>
  <si>
    <t>推进农村公益事业建设财政奖补项目</t>
  </si>
  <si>
    <t>支持村内农村公益事业财政奖补项目数量</t>
  </si>
  <si>
    <t>1个</t>
  </si>
  <si>
    <t>反映支持村内农村公益事业财政奖补项目个数</t>
  </si>
  <si>
    <t>建立农村公益事业财政奖补项目台账</t>
  </si>
  <si>
    <t>基本建立</t>
  </si>
  <si>
    <t>反映项目建立农村公益事业财政奖补项目台账的情况</t>
  </si>
  <si>
    <t>农村公益事业建设财政奖补项目验收合格率</t>
  </si>
  <si>
    <t>反映农村公益事业建设财政奖补项目验收合格情况</t>
  </si>
  <si>
    <t>农村公益事业财政奖补项目材料报送及时性</t>
  </si>
  <si>
    <t>按时报送</t>
  </si>
  <si>
    <t>反映农村公益事业财政奖补项目材料报送的及时性情况</t>
  </si>
  <si>
    <t>年度农村公益事业建设财政奖补项目建设任务</t>
  </si>
  <si>
    <t>基本完成</t>
  </si>
  <si>
    <t>反映年度农村公益事业建设财政奖补项目建设任务完成情况</t>
  </si>
  <si>
    <t>农村基础设施水平</t>
  </si>
  <si>
    <t>有所提升</t>
  </si>
  <si>
    <t>反映农村基础设施水平提高情况</t>
  </si>
  <si>
    <t>生态效益</t>
  </si>
  <si>
    <t>农村生态和人居环境</t>
  </si>
  <si>
    <t>有效改善</t>
  </si>
  <si>
    <t>反映农村生态和人居环境改善情况</t>
  </si>
  <si>
    <t>可持续影响</t>
  </si>
  <si>
    <t>农村公益事业建设财政奖补滚动项目库</t>
  </si>
  <si>
    <t>反映农村公益事业建设财政奖补滚动项目库的建立情况</t>
  </si>
  <si>
    <t>农村公益性基础设施管护机制</t>
  </si>
  <si>
    <t>不断完善</t>
  </si>
  <si>
    <t>反映农村公益性基础设施管护机制建立情况</t>
  </si>
  <si>
    <t>项目区域农民满意度</t>
  </si>
  <si>
    <t>反映项目区域农民满意度情况</t>
  </si>
  <si>
    <t>项目区域基层干部满意度</t>
  </si>
  <si>
    <t>反映项目区域基层干部满意度程度</t>
  </si>
  <si>
    <t>遗属补助发放人数</t>
  </si>
  <si>
    <t>反映部门（单位）实际发放人员数量。</t>
  </si>
  <si>
    <t>单位人员满意度</t>
  </si>
  <si>
    <t>反映部门（单位）人员对遗属补助发放的满意程度。</t>
  </si>
  <si>
    <t>反映社会公众对遗嘱补助及部门（单位）履职情况的满意程度。</t>
  </si>
  <si>
    <t>完成县乡两级人大代表换届选举工作</t>
  </si>
  <si>
    <t>保障换届选举街道、村（居）委会个数</t>
  </si>
  <si>
    <t>反映部门（单位）实际保障换届选举街道、村（居）委会个数</t>
  </si>
  <si>
    <t>享受补助人数9041人，补助金额542460元。</t>
  </si>
  <si>
    <t>9061</t>
  </si>
  <si>
    <t>人（人次、家）</t>
  </si>
  <si>
    <t>反映获补助人员的数量情况。</t>
  </si>
  <si>
    <t>98</t>
  </si>
  <si>
    <t>反映获补助对象认定的准确性情况。
获补对象准确率=抽检符合标准的补助对象数/抽检实际补助对象数*100%</t>
  </si>
  <si>
    <t>兑现准确率</t>
  </si>
  <si>
    <t>反映补助准确发放的情况。
补助兑现准确率=补助兑付额/应付额*100%</t>
  </si>
  <si>
    <t>反映补助获补助对象覆盖率的情况。获补覆盖率=实际获得补助人数（企业数）/申请符合标准人数（企业数）*100%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</si>
  <si>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</si>
  <si>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</si>
  <si>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加快构建现代文化服务体系，保障人民群众基本文化权益</t>
  </si>
  <si>
    <t>文艺演出活动</t>
  </si>
  <si>
    <t>反映文艺演出活动次数</t>
  </si>
  <si>
    <t>反映政策宣传次数</t>
  </si>
  <si>
    <t>及时组织活动</t>
  </si>
  <si>
    <t>反映按照时限组织活动</t>
  </si>
  <si>
    <t>反映补助政策的宣传效果情况。</t>
  </si>
  <si>
    <t>应急抢险救灾、排危除险等应急处置，确保防汛机制落实保障“1262”预警响应联动，保障安置转移人员基本生活安全，补充应急抢险救灾物资设备，开展次生灾害隐患排查和应急整治，基础设施应急修复，道路清障保通。</t>
  </si>
  <si>
    <t>投入添置抢险救灾装备设备物资等</t>
  </si>
  <si>
    <t>10000</t>
  </si>
  <si>
    <t>批</t>
  </si>
  <si>
    <t>反映投入添置抢险救灾装备设备物资的情况</t>
  </si>
  <si>
    <t>接收处置预警预报信息次数</t>
  </si>
  <si>
    <t>60</t>
  </si>
  <si>
    <t>反映接收处置预警预报信息次数</t>
  </si>
  <si>
    <t>应急处置和洪涝灾害处理次数</t>
  </si>
  <si>
    <t>防汛值班值守天数</t>
  </si>
  <si>
    <t>140</t>
  </si>
  <si>
    <t>天</t>
  </si>
  <si>
    <t>反映防汛值班值守天数</t>
  </si>
  <si>
    <t>干部下沉人数或次数</t>
  </si>
  <si>
    <t>350</t>
  </si>
  <si>
    <t>反映干部下沉人数或次数</t>
  </si>
  <si>
    <t>隐患排查整治。基础设施应急修复及道路清障保通</t>
  </si>
  <si>
    <t>1860</t>
  </si>
  <si>
    <t>米</t>
  </si>
  <si>
    <t>反映隐患排查整治。基础设施应急修复及道路清障保通的里程数</t>
  </si>
  <si>
    <t>添置装备设备物资验收通过率</t>
  </si>
  <si>
    <t>反映添置装备设备物资验收通过率</t>
  </si>
  <si>
    <t>道路隐患路段通畅率</t>
  </si>
  <si>
    <t>反映道路隐患路段通畅率</t>
  </si>
  <si>
    <t>添置装备设备物资完成时限</t>
  </si>
  <si>
    <t>按时完成</t>
  </si>
  <si>
    <t/>
  </si>
  <si>
    <t>反映按时添置装备设备物资的情况</t>
  </si>
  <si>
    <t>经济效益</t>
  </si>
  <si>
    <t>维护灾区社会正常秩序</t>
  </si>
  <si>
    <t>灾区社会秩序稳定有序</t>
  </si>
  <si>
    <t>反映维护灾区社会正常秩序的情况。</t>
  </si>
  <si>
    <t>各地灾区重大负面舆情和事件次数</t>
  </si>
  <si>
    <t>&lt;=</t>
  </si>
  <si>
    <t>反映各地灾区重大负面舆情和事件次数情况。</t>
  </si>
  <si>
    <t>防汛救灾能力提升</t>
  </si>
  <si>
    <t>明显提升</t>
  </si>
  <si>
    <t>反映防汛救灾能力提升的明显提升情况</t>
  </si>
  <si>
    <t>受灾群众满意度</t>
  </si>
  <si>
    <t>反映受灾群众的满意程度。</t>
  </si>
  <si>
    <t>认真开展国有企业退休人员社会化管理工作</t>
  </si>
  <si>
    <t>国有企业已退休人员管理服务工作与原企业分离的比例</t>
  </si>
  <si>
    <t>反映国有企业已退休人员管理服务工作与原企业分离的比例</t>
  </si>
  <si>
    <t>国有企业新办理退休人员管理服务工作与原企业分离的比例</t>
  </si>
  <si>
    <t>反映国有企业新办理退休人员管理服务工作与原企业分离的比例</t>
  </si>
  <si>
    <t>国有企业不承担移交后的退休人员社会化管理服务费用的比例</t>
  </si>
  <si>
    <t>反映国有企业不承担移交后的退休人员社会化管理服务费用的比例</t>
  </si>
  <si>
    <t>移交企业的综合满意程度</t>
  </si>
  <si>
    <t>反映移交企业的综合满意程度，企业满意度=问卷调查平均得分/总分*100%</t>
  </si>
  <si>
    <t>水井村、蒋家村进村入户道路硬化全长2022米、6066㎡、挡墙支砌83.2m3、路灯安装50盏、村容村貌提升：村内排污渠道提升改造1项、沿路砖砌花坛30座、污水塘改造处理1项、项目标志碑2块。</t>
  </si>
  <si>
    <t>1.00</t>
  </si>
  <si>
    <t>反映支持村内农村公益事业财政奖补项目数量</t>
  </si>
  <si>
    <t>农村公益事业财政奖补项目验收合格率</t>
  </si>
  <si>
    <t>反映农村公益事业财政奖补项目验收合格率</t>
  </si>
  <si>
    <t>材料报送及时性</t>
  </si>
  <si>
    <t>反映农村公益事业财政奖补项目材料报送及时性</t>
  </si>
  <si>
    <t>反映农村基础设施水平提高</t>
  </si>
  <si>
    <t>反映调查项目区域农民的满意程度</t>
  </si>
  <si>
    <t>保障项目如期开工，顺利推进</t>
  </si>
  <si>
    <t>征地面积</t>
  </si>
  <si>
    <t>45</t>
  </si>
  <si>
    <t>亩</t>
  </si>
  <si>
    <t>反映征地面积的亩数</t>
  </si>
  <si>
    <t>完成及时率</t>
  </si>
  <si>
    <t>反映征地完成的及时情况</t>
  </si>
  <si>
    <t>顺利推进项目</t>
  </si>
  <si>
    <t>顺利完成</t>
  </si>
  <si>
    <t>反映项目推进情况</t>
  </si>
  <si>
    <t>反映服务对象的满意程度</t>
  </si>
  <si>
    <t>预算06表</t>
  </si>
  <si>
    <t>2026年部门政府性基金预算支出预算表</t>
  </si>
  <si>
    <t>政府性基金预算支出预算表</t>
  </si>
  <si>
    <t>政府性基金预算支出</t>
  </si>
  <si>
    <t>本表无数据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</si>
  <si>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</si>
  <si>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</si>
  <si>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</si>
  <si>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</si>
  <si>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</si>
  <si>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</si>
  <si>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</si>
  <si>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</si>
  <si>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</si>
  <si>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</si>
  <si>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</si>
  <si>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</si>
  <si>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</si>
  <si>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</si>
  <si>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</si>
  <si>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</si>
  <si>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</si>
  <si>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</si>
  <si>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</si>
  <si>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</si>
  <si>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</si>
  <si>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</si>
  <si>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</si>
  <si>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</si>
  <si>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</si>
  <si>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</si>
  <si>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</si>
  <si>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</si>
  <si>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</si>
  <si>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</si>
  <si>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</si>
  <si>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</si>
  <si>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</si>
  <si>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</si>
  <si>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</si>
  <si>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</si>
  <si>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</si>
  <si>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</si>
  <si>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</si>
  <si>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</si>
  <si>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</si>
  <si>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</si>
  <si>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</si>
  <si>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</si>
  <si>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</si>
  <si>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</si>
  <si>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</si>
  <si>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</si>
  <si>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</si>
  <si>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</si>
  <si>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</si>
  <si>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</si>
  <si>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</si>
  <si>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</si>
  <si>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</si>
  <si>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</si>
  <si>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</si>
  <si>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</si>
  <si>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</si>
  <si>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</si>
  <si>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</si>
  <si>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</si>
  <si>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312民生类</t>
  </si>
  <si>
    <t>本级</t>
  </si>
  <si>
    <t>311专项业务类</t>
  </si>
  <si>
    <t>216其他公用支出</t>
  </si>
  <si>
    <t>114对个人和家庭的补助</t>
  </si>
  <si>
    <t>313事业发展类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</si>
</sst>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color rgb="FF000000"/>
      <name val="宋体"/>
      <charset val="134"/>
      <scheme val="minor"/>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4" borderId="21" applyNumberFormat="0" applyAlignment="0" applyProtection="0">
      <alignment vertical="center"/>
    </xf>
    <xf numFmtId="0" fontId="25" fillId="5" borderId="22" applyNumberFormat="0" applyAlignment="0" applyProtection="0">
      <alignment vertical="center"/>
    </xf>
    <xf numFmtId="0" fontId="26" fillId="5" borderId="21" applyNumberFormat="0" applyAlignment="0" applyProtection="0">
      <alignment vertical="center"/>
    </xf>
    <xf numFmtId="0" fontId="27" fillId="6"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177" fontId="35" fillId="0" borderId="7">
      <alignment horizontal="right" vertical="center"/>
    </xf>
    <xf numFmtId="10" fontId="35" fillId="0" borderId="7">
      <alignment horizontal="right" vertical="center"/>
    </xf>
    <xf numFmtId="0" fontId="36" fillId="0" borderId="0">
      <alignment vertical="center"/>
    </xf>
    <xf numFmtId="178" fontId="35" fillId="0" borderId="7">
      <alignment horizontal="right" vertical="center"/>
    </xf>
    <xf numFmtId="49" fontId="35" fillId="0" borderId="7">
      <alignment horizontal="left" vertical="center" wrapText="1"/>
    </xf>
    <xf numFmtId="178" fontId="35" fillId="0" borderId="7">
      <alignment horizontal="right" vertical="center"/>
    </xf>
    <xf numFmtId="179" fontId="35" fillId="0" borderId="7">
      <alignment horizontal="right" vertical="center"/>
    </xf>
    <xf numFmtId="180" fontId="35" fillId="0" borderId="7">
      <alignment horizontal="right" vertical="center"/>
    </xf>
  </cellStyleXfs>
  <cellXfs count="266">
    <xf numFmtId="0" fontId="0" fillId="0" borderId="0" xfId="0" applyFont="1" applyBorder="1"/>
    <xf numFmtId="0" fontId="0" fillId="0" borderId="0" xfId="0" applyFont="1" applyFill="1" applyBorder="1"/>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pplyProtection="1">
      <alignment horizontal="right" vertical="center" wrapText="1"/>
      <protection locked="0"/>
    </xf>
    <xf numFmtId="4" fontId="2" fillId="0" borderId="4" xfId="0" applyNumberFormat="1"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protection locked="0"/>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5"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0" xfId="0" applyFont="1" applyBorder="1" applyAlignment="1">
      <alignment horizontal="center" vertical="center" wrapText="1"/>
    </xf>
    <xf numFmtId="180" fontId="5" fillId="0" borderId="7" xfId="57"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0" borderId="12" xfId="0" applyFont="1" applyBorder="1" applyAlignment="1">
      <alignment horizontal="left" vertical="center"/>
    </xf>
    <xf numFmtId="0" fontId="2" fillId="2" borderId="13"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Border="1" applyAlignment="1">
      <alignment wrapText="1"/>
    </xf>
    <xf numFmtId="0" fontId="0" fillId="0" borderId="8" xfId="0" applyFont="1" applyBorder="1" applyAlignment="1">
      <alignment wrapText="1"/>
    </xf>
    <xf numFmtId="0" fontId="0" fillId="0" borderId="8" xfId="0" applyFont="1" applyBorder="1"/>
    <xf numFmtId="0" fontId="2" fillId="0" borderId="8" xfId="0" applyFont="1" applyBorder="1" applyAlignment="1" applyProtection="1">
      <alignment horizontal="right" vertical="center"/>
      <protection locked="0"/>
    </xf>
    <xf numFmtId="0" fontId="8"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1" fillId="0" borderId="8" xfId="0" applyFont="1" applyBorder="1" applyAlignment="1" applyProtection="1">
      <alignment horizontal="center" vertical="center"/>
      <protection locked="0"/>
    </xf>
    <xf numFmtId="49" fontId="11" fillId="0" borderId="8" xfId="54" applyFont="1" applyBorder="1" applyAlignment="1">
      <alignment horizontal="lef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0" borderId="8" xfId="0" applyFont="1" applyFill="1" applyBorder="1" applyAlignment="1">
      <alignment horizontal="left" vertical="center" wrapText="1"/>
    </xf>
    <xf numFmtId="49" fontId="11" fillId="0" borderId="7" xfId="54" applyFont="1" applyBorder="1" applyAlignment="1">
      <alignment horizontal="left" vertical="center" wrapText="1"/>
    </xf>
    <xf numFmtId="0" fontId="11" fillId="0" borderId="15"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wrapText="1"/>
      <protection locked="0"/>
    </xf>
    <xf numFmtId="0" fontId="11" fillId="0" borderId="17" xfId="0" applyFont="1" applyFill="1" applyBorder="1" applyAlignment="1" applyProtection="1">
      <alignment horizontal="left" vertical="center" wrapText="1"/>
      <protection locked="0"/>
    </xf>
    <xf numFmtId="49" fontId="11" fillId="0" borderId="7" xfId="54" applyFont="1" applyBorder="1">
      <alignment horizontal="left" vertical="center" wrapText="1"/>
    </xf>
    <xf numFmtId="0" fontId="2" fillId="0" borderId="15"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7" xfId="0" applyNumberFormat="1" applyFont="1" applyBorder="1" applyAlignment="1">
      <alignment horizontal="left" vertical="center"/>
    </xf>
    <xf numFmtId="0" fontId="2" fillId="0" borderId="7" xfId="0" applyFont="1" applyFill="1" applyBorder="1" applyAlignment="1">
      <alignment horizontal="left" vertical="center" wrapText="1"/>
    </xf>
    <xf numFmtId="0" fontId="2" fillId="0" borderId="7" xfId="0" applyNumberFormat="1" applyFont="1" applyBorder="1" applyAlignment="1">
      <alignment horizontal="left" vertical="center" wrapText="1"/>
    </xf>
    <xf numFmtId="0" fontId="2" fillId="0" borderId="7" xfId="0" applyNumberFormat="1" applyFont="1" applyFill="1" applyBorder="1" applyAlignment="1">
      <alignment horizontal="left" vertical="center" wrapText="1"/>
    </xf>
    <xf numFmtId="178" fontId="5" fillId="0" borderId="7" xfId="0" applyNumberFormat="1" applyFont="1" applyFill="1" applyBorder="1" applyAlignment="1">
      <alignment horizontal="righ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3" fontId="0" fillId="0" borderId="0" xfId="0" applyNumberFormat="1" applyFont="1" applyBorder="1"/>
    <xf numFmtId="43" fontId="1" fillId="0" borderId="0" xfId="0" applyNumberFormat="1" applyFont="1" applyBorder="1" applyAlignment="1">
      <alignment horizontal="right" vertical="center"/>
    </xf>
    <xf numFmtId="43" fontId="10" fillId="0" borderId="0" xfId="0" applyNumberFormat="1" applyFont="1" applyBorder="1" applyAlignment="1">
      <alignment horizontal="center" vertical="center"/>
    </xf>
    <xf numFmtId="43" fontId="1" fillId="0" borderId="0" xfId="0" applyNumberFormat="1" applyFont="1" applyBorder="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3" fontId="4" fillId="0" borderId="3" xfId="0" applyNumberFormat="1" applyFont="1" applyBorder="1" applyAlignment="1">
      <alignment horizontal="center" vertical="center"/>
    </xf>
    <xf numFmtId="43" fontId="4" fillId="0" borderId="4" xfId="0" applyNumberFormat="1" applyFont="1" applyBorder="1" applyAlignment="1">
      <alignment horizontal="center" vertical="center"/>
    </xf>
    <xf numFmtId="49" fontId="4" fillId="0" borderId="7" xfId="0" applyNumberFormat="1" applyFont="1" applyBorder="1" applyAlignment="1">
      <alignment horizontal="center" vertical="center"/>
    </xf>
    <xf numFmtId="43" fontId="4" fillId="0" borderId="7" xfId="0" applyNumberFormat="1" applyFont="1" applyBorder="1" applyAlignment="1">
      <alignment horizontal="center" vertical="center"/>
    </xf>
    <xf numFmtId="43" fontId="2" fillId="0" borderId="7" xfId="0" applyNumberFormat="1" applyFont="1" applyBorder="1" applyAlignment="1">
      <alignment horizontal="center" vertical="center"/>
    </xf>
    <xf numFmtId="0" fontId="2" fillId="0" borderId="7"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indent="1"/>
    </xf>
    <xf numFmtId="0" fontId="2" fillId="0" borderId="7" xfId="0" applyFont="1" applyFill="1" applyBorder="1" applyAlignment="1" applyProtection="1">
      <alignment horizontal="left" vertical="center" wrapText="1" indent="2"/>
    </xf>
    <xf numFmtId="0" fontId="1" fillId="0" borderId="4" xfId="0" applyFont="1" applyBorder="1" applyAlignment="1">
      <alignment horizontal="center" vertical="center"/>
    </xf>
    <xf numFmtId="43" fontId="5" fillId="0" borderId="7" xfId="0" applyNumberFormat="1" applyFont="1" applyBorder="1" applyAlignment="1">
      <alignment horizontal="righ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8" fontId="15" fillId="0" borderId="7" xfId="0" applyNumberFormat="1" applyFont="1" applyBorder="1" applyAlignment="1">
      <alignment horizontal="right" vertical="center"/>
    </xf>
    <xf numFmtId="0" fontId="1" fillId="0" borderId="0"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3" fillId="0" borderId="1" xfId="0" applyFont="1" applyFill="1" applyBorder="1" applyAlignment="1">
      <alignment horizontal="center" vertical="center"/>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43" fontId="2" fillId="0" borderId="7" xfId="0" applyNumberFormat="1" applyFont="1" applyFill="1" applyBorder="1" applyAlignment="1">
      <alignment horizontal="center" vertical="center" wrapText="1"/>
    </xf>
    <xf numFmtId="43" fontId="2" fillId="0" borderId="7"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2" fillId="0" borderId="0" xfId="0" applyFont="1" applyFill="1" applyBorder="1" applyAlignment="1" applyProtection="1">
      <alignment horizontal="right" vertical="center" wrapText="1"/>
      <protection locked="0"/>
    </xf>
    <xf numFmtId="0" fontId="1" fillId="0" borderId="1"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3" xfId="0" applyFont="1" applyFill="1" applyBorder="1" applyAlignment="1">
      <alignment horizontal="left" vertical="center"/>
    </xf>
    <xf numFmtId="0" fontId="2" fillId="0" borderId="13" xfId="0" applyFont="1" applyFill="1" applyBorder="1" applyAlignment="1">
      <alignment horizontal="right" vertical="center"/>
    </xf>
    <xf numFmtId="0" fontId="2" fillId="0" borderId="7" xfId="0" applyFont="1" applyFill="1" applyBorder="1" applyAlignment="1" applyProtection="1">
      <alignment horizontal="center" vertical="center"/>
      <protection locked="0"/>
    </xf>
    <xf numFmtId="0" fontId="2" fillId="0" borderId="13" xfId="0"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1"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vertical="center" wrapText="1"/>
      <protection locked="0"/>
    </xf>
    <xf numFmtId="0" fontId="6" fillId="0" borderId="7" xfId="0" applyFont="1" applyFill="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vertical="center" wrapText="1"/>
    </xf>
    <xf numFmtId="0" fontId="8" fillId="0" borderId="8" xfId="0" applyFont="1" applyBorder="1" applyAlignment="1" quotePrefix="1">
      <alignment horizontal="center" vertical="center" wrapText="1"/>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常规 3 2" xfId="52"/>
    <cellStyle name="NumberStyle" xfId="53"/>
    <cellStyle name="TextStyle" xfId="54"/>
    <cellStyle name="MoneyStyle" xfId="55"/>
    <cellStyle name="TimeStyle" xfId="56"/>
    <cellStyle name="IntegralNumber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wnloads\1%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J1" t="str">
            <v>预算项目</v>
          </cell>
          <cell r="K1" t="str">
            <v>项目代码</v>
          </cell>
        </row>
        <row r="4">
          <cell r="J4" t="str">
            <v>村（居）民小组运转经费</v>
          </cell>
          <cell r="K4" t="str">
            <v>530128251100004034368</v>
          </cell>
        </row>
        <row r="5">
          <cell r="J5" t="str">
            <v>遗属补助经费</v>
          </cell>
          <cell r="K5" t="str">
            <v>530128261100005012931</v>
          </cell>
        </row>
        <row r="6">
          <cell r="J6" t="str">
            <v>村社区其他人员生活补贴资金</v>
          </cell>
          <cell r="K6" t="str">
            <v>530128261100005035703</v>
          </cell>
        </row>
        <row r="7">
          <cell r="J7" t="str">
            <v>原大队干部生活补贴资金</v>
          </cell>
          <cell r="K7" t="str">
            <v>530128261100005035805</v>
          </cell>
        </row>
        <row r="8">
          <cell r="J8" t="str">
            <v>村委会干部岗位补贴资金</v>
          </cell>
          <cell r="K8" t="str">
            <v>530128261100005036014</v>
          </cell>
        </row>
        <row r="9">
          <cell r="J9" t="str">
            <v>社区干部岗位补贴资金</v>
          </cell>
          <cell r="K9" t="str">
            <v>530128261100005036025</v>
          </cell>
        </row>
        <row r="10">
          <cell r="J10" t="str">
            <v>村小组干部岗位补贴资金</v>
          </cell>
          <cell r="K10" t="str">
            <v>530128261100005036072</v>
          </cell>
        </row>
        <row r="11">
          <cell r="J11" t="str">
            <v>社区党建及运转专项经费</v>
          </cell>
          <cell r="K11" t="str">
            <v>530128261100005059030</v>
          </cell>
        </row>
        <row r="12">
          <cell r="J12" t="str">
            <v>村委会党建及运转专项经费</v>
          </cell>
          <cell r="K12" t="str">
            <v>530128261100005059091</v>
          </cell>
        </row>
        <row r="13">
          <cell r="J13" t="str">
            <v>年度考核奖资金</v>
          </cell>
          <cell r="K13" t="str">
            <v>530128261100005498639</v>
          </cell>
        </row>
        <row r="14">
          <cell r="J14" t="str">
            <v>屏山街道秀屏社区居民生活用水补助资金</v>
          </cell>
          <cell r="K14" t="str">
            <v>530128221100000421614</v>
          </cell>
        </row>
        <row r="15">
          <cell r="J15" t="str">
            <v>屏山街道秀屏社区物业管理专项资金</v>
          </cell>
          <cell r="K15" t="str">
            <v>530128221100000421732</v>
          </cell>
        </row>
        <row r="16">
          <cell r="J16" t="str">
            <v>屏山街道党建及业务经费</v>
          </cell>
          <cell r="K16" t="str">
            <v>530128261100005059574</v>
          </cell>
        </row>
        <row r="17">
          <cell r="J17" t="str">
            <v>单位资金项目资金</v>
          </cell>
          <cell r="K17" t="str">
            <v>530128251100003715370</v>
          </cell>
        </row>
        <row r="18">
          <cell r="J18" t="str">
            <v>县乡两级人大代表换届选举工作经费</v>
          </cell>
          <cell r="K18" t="str">
            <v>530128261100005093494</v>
          </cell>
        </row>
        <row r="19">
          <cell r="J19" t="str">
            <v>2026年昆明市禄劝县屏山街道办事处六江社区居民委员会下村农村公益事业财政奖补项目（激励）资金</v>
          </cell>
          <cell r="K19" t="str">
            <v>530128261100005335849</v>
          </cell>
        </row>
        <row r="20">
          <cell r="J20" t="str">
            <v>2025年县道养护补助资金</v>
          </cell>
          <cell r="K20" t="str">
            <v>530128261100005464679</v>
          </cell>
        </row>
        <row r="21">
          <cell r="J21" t="str">
            <v>2025年文化站免费开放补助资金</v>
          </cell>
          <cell r="K21" t="str">
            <v>530128251100004281278</v>
          </cell>
        </row>
        <row r="22">
          <cell r="J22" t="str">
            <v>禄劝洗马塘化工园区污水处理厂项目缺口资金</v>
          </cell>
          <cell r="K22" t="str">
            <v>530128261100005517168</v>
          </cell>
        </row>
        <row r="23">
          <cell r="J23" t="str">
            <v>2026年中央动物防疫工作补助资金</v>
          </cell>
          <cell r="K23" t="str">
            <v>530128261100005538660</v>
          </cell>
        </row>
        <row r="24">
          <cell r="J24" t="str">
            <v>屏山街道绿槐村大花蕙兰种植大棚项目资金</v>
          </cell>
          <cell r="K24" t="str">
            <v>530128261100005547424</v>
          </cell>
        </row>
        <row r="25">
          <cell r="J25" t="str">
            <v>行政人员支出工资</v>
          </cell>
          <cell r="K25" t="str">
            <v>530128210000000002203</v>
          </cell>
        </row>
        <row r="26">
          <cell r="J26" t="str">
            <v>事业人员支出工资</v>
          </cell>
          <cell r="K26" t="str">
            <v>530128210000000002204</v>
          </cell>
        </row>
        <row r="27">
          <cell r="J27" t="str">
            <v>住房公积金</v>
          </cell>
          <cell r="K27" t="str">
            <v>530128210000000002206</v>
          </cell>
        </row>
        <row r="28">
          <cell r="J28" t="str">
            <v>公车购置及运维费</v>
          </cell>
          <cell r="K28" t="str">
            <v>530128210000000002209</v>
          </cell>
        </row>
        <row r="29">
          <cell r="J29" t="str">
            <v>公务交通补贴</v>
          </cell>
          <cell r="K29" t="str">
            <v>530128210000000002210</v>
          </cell>
        </row>
        <row r="30">
          <cell r="J30" t="str">
            <v>工会经费</v>
          </cell>
          <cell r="K30" t="str">
            <v>530128210000000002211</v>
          </cell>
        </row>
        <row r="31">
          <cell r="J31" t="str">
            <v>一般公用经费</v>
          </cell>
          <cell r="K31" t="str">
            <v>530128210000000002212</v>
          </cell>
        </row>
        <row r="32">
          <cell r="J32" t="str">
            <v>退休人员医疗保险及医疗统筹</v>
          </cell>
          <cell r="K32" t="str">
            <v>530128231100001343464</v>
          </cell>
        </row>
        <row r="33">
          <cell r="J33" t="str">
            <v>行政人员支出津贴</v>
          </cell>
          <cell r="K33" t="str">
            <v>530128231100001418571</v>
          </cell>
        </row>
        <row r="34">
          <cell r="J34" t="str">
            <v>公务员基础绩效奖</v>
          </cell>
          <cell r="K34" t="str">
            <v>530128231100001418593</v>
          </cell>
        </row>
        <row r="35">
          <cell r="J35" t="str">
            <v>行政年终一次性奖金</v>
          </cell>
          <cell r="K35" t="str">
            <v>530128231100001418594</v>
          </cell>
        </row>
        <row r="36">
          <cell r="J36" t="str">
            <v>绩效考核奖励（2017提高部分）</v>
          </cell>
          <cell r="K36" t="str">
            <v>530128231100001418595</v>
          </cell>
        </row>
        <row r="37">
          <cell r="J37" t="str">
            <v>事业年终一次性奖金</v>
          </cell>
          <cell r="K37" t="str">
            <v>530128231100001418596</v>
          </cell>
        </row>
        <row r="38">
          <cell r="J38" t="str">
            <v>养老保险缴费</v>
          </cell>
          <cell r="K38" t="str">
            <v>530128231100001418625</v>
          </cell>
        </row>
        <row r="39">
          <cell r="J39" t="str">
            <v>事业人员绩效工资</v>
          </cell>
          <cell r="K39" t="str">
            <v>530128231100001418642</v>
          </cell>
        </row>
        <row r="40">
          <cell r="J40" t="str">
            <v>事业人员支出津贴</v>
          </cell>
          <cell r="K40" t="str">
            <v>530128231100001418644</v>
          </cell>
        </row>
        <row r="41">
          <cell r="J41" t="str">
            <v>工伤保险</v>
          </cell>
          <cell r="K41" t="str">
            <v>530128231100001418645</v>
          </cell>
        </row>
        <row r="42">
          <cell r="J42" t="str">
            <v>失业保险</v>
          </cell>
          <cell r="K42" t="str">
            <v>530128231100001418647</v>
          </cell>
        </row>
        <row r="43">
          <cell r="J43" t="str">
            <v>医疗保险缴费</v>
          </cell>
          <cell r="K43" t="str">
            <v>530128231100001418648</v>
          </cell>
        </row>
        <row r="44">
          <cell r="J44" t="str">
            <v>职业年金缴费</v>
          </cell>
          <cell r="K44" t="str">
            <v>530128231100001418649</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zoomScale="85" zoomScaleNormal="85" workbookViewId="0">
      <selection activeCell="B32" sqref="B32"/>
    </sheetView>
  </sheetViews>
  <sheetFormatPr defaultColWidth="8.575" defaultRowHeight="12.75" customHeight="1" outlineLevelCol="3"/>
  <cols>
    <col min="1" max="4" width="41" customWidth="1"/>
  </cols>
  <sheetData>
    <row r="1" ht="15" customHeight="1" spans="1:4">
      <c r="A1" s="63"/>
      <c r="B1" s="63"/>
      <c r="C1" s="63"/>
      <c r="D1" s="64" t="s">
        <v>0</v>
      </c>
    </row>
    <row r="2" ht="41.25" customHeight="1" spans="1:4">
      <c r="A2" s="266" t="s">
        <v>1</v>
      </c>
    </row>
    <row r="3" ht="17.25" customHeight="1" spans="1:4">
      <c r="A3" s="62" t="s">
        <v>2</v>
      </c>
      <c r="B3" s="264"/>
      <c r="D3" s="177" t="s">
        <v>3</v>
      </c>
    </row>
    <row r="4" ht="23.25" customHeight="1" spans="1:4">
      <c r="A4" s="218" t="s">
        <v>4</v>
      </c>
      <c r="B4" s="219"/>
      <c r="C4" s="218" t="s">
        <v>5</v>
      </c>
      <c r="D4" s="219"/>
    </row>
    <row r="5" ht="24" customHeight="1" spans="1:4">
      <c r="A5" s="218" t="s">
        <v>6</v>
      </c>
      <c r="B5" s="218" t="s">
        <v>7</v>
      </c>
      <c r="C5" s="218" t="s">
        <v>8</v>
      </c>
      <c r="D5" s="218" t="s">
        <v>7</v>
      </c>
    </row>
    <row r="6" ht="17.25" customHeight="1" spans="1:4">
      <c r="A6" s="220" t="s">
        <v>9</v>
      </c>
      <c r="B6" s="102">
        <v>37491880.64</v>
      </c>
      <c r="C6" s="220" t="s">
        <v>10</v>
      </c>
      <c r="D6" s="102">
        <v>43036056</v>
      </c>
    </row>
    <row r="7" ht="17.25" customHeight="1" spans="1:4">
      <c r="A7" s="220" t="s">
        <v>11</v>
      </c>
      <c r="B7" s="102"/>
      <c r="C7" s="220" t="s">
        <v>12</v>
      </c>
      <c r="D7" s="102"/>
    </row>
    <row r="8" ht="17.25" customHeight="1" spans="1:4">
      <c r="A8" s="220" t="s">
        <v>13</v>
      </c>
      <c r="B8" s="102">
        <v>236345</v>
      </c>
      <c r="C8" s="265" t="s">
        <v>14</v>
      </c>
      <c r="D8" s="102"/>
    </row>
    <row r="9" ht="17.25" customHeight="1" spans="1:4">
      <c r="A9" s="220" t="s">
        <v>15</v>
      </c>
      <c r="B9" s="102"/>
      <c r="C9" s="265" t="s">
        <v>16</v>
      </c>
      <c r="D9" s="102"/>
    </row>
    <row r="10" ht="17.25" customHeight="1" spans="1:4">
      <c r="A10" s="220" t="s">
        <v>17</v>
      </c>
      <c r="B10" s="102"/>
      <c r="C10" s="265" t="s">
        <v>18</v>
      </c>
      <c r="D10" s="102"/>
    </row>
    <row r="11" ht="17.25" customHeight="1" spans="1:4">
      <c r="A11" s="220" t="s">
        <v>19</v>
      </c>
      <c r="B11" s="102"/>
      <c r="C11" s="265" t="s">
        <v>20</v>
      </c>
      <c r="D11" s="102"/>
    </row>
    <row r="12" ht="17.25" customHeight="1" spans="1:4">
      <c r="A12" s="220" t="s">
        <v>21</v>
      </c>
      <c r="B12" s="102"/>
      <c r="C12" s="51" t="s">
        <v>22</v>
      </c>
      <c r="D12" s="102">
        <v>437719</v>
      </c>
    </row>
    <row r="13" ht="17.25" customHeight="1" spans="1:4">
      <c r="A13" s="220" t="s">
        <v>23</v>
      </c>
      <c r="B13" s="102">
        <v>35000000</v>
      </c>
      <c r="C13" s="51" t="s">
        <v>24</v>
      </c>
      <c r="D13" s="102">
        <v>2062019.39</v>
      </c>
    </row>
    <row r="14" ht="17.25" customHeight="1" spans="1:4">
      <c r="A14" s="220" t="s">
        <v>25</v>
      </c>
      <c r="B14" s="102"/>
      <c r="C14" s="51" t="s">
        <v>26</v>
      </c>
      <c r="D14" s="102">
        <v>1794218.3</v>
      </c>
    </row>
    <row r="15" ht="17.25" customHeight="1" spans="1:4">
      <c r="A15" s="220" t="s">
        <v>27</v>
      </c>
      <c r="B15" s="102"/>
      <c r="C15" s="51" t="s">
        <v>28</v>
      </c>
      <c r="D15" s="102"/>
    </row>
    <row r="16" ht="17.25" customHeight="1" spans="1:4">
      <c r="A16" s="81"/>
      <c r="B16" s="102"/>
      <c r="C16" s="51" t="s">
        <v>29</v>
      </c>
      <c r="D16" s="102">
        <v>4174330.03</v>
      </c>
    </row>
    <row r="17" ht="17.25" customHeight="1" spans="1:4">
      <c r="A17" s="221"/>
      <c r="B17" s="102"/>
      <c r="C17" s="51" t="s">
        <v>30</v>
      </c>
      <c r="D17" s="102">
        <v>19600024.8</v>
      </c>
    </row>
    <row r="18" ht="17.25" customHeight="1" spans="1:4">
      <c r="A18" s="221"/>
      <c r="B18" s="102"/>
      <c r="C18" s="51" t="s">
        <v>31</v>
      </c>
      <c r="D18" s="102"/>
    </row>
    <row r="19" ht="17.25" customHeight="1" spans="1:4">
      <c r="A19" s="221"/>
      <c r="B19" s="102"/>
      <c r="C19" s="51" t="s">
        <v>32</v>
      </c>
      <c r="D19" s="102"/>
    </row>
    <row r="20" ht="17.25" customHeight="1" spans="1:4">
      <c r="A20" s="221"/>
      <c r="B20" s="102"/>
      <c r="C20" s="51" t="s">
        <v>33</v>
      </c>
      <c r="D20" s="102"/>
    </row>
    <row r="21" ht="17.25" customHeight="1" spans="1:4">
      <c r="A21" s="221"/>
      <c r="B21" s="102"/>
      <c r="C21" s="51" t="s">
        <v>34</v>
      </c>
      <c r="D21" s="102"/>
    </row>
    <row r="22" ht="17.25" customHeight="1" spans="1:4">
      <c r="A22" s="221"/>
      <c r="B22" s="102"/>
      <c r="C22" s="51" t="s">
        <v>35</v>
      </c>
      <c r="D22" s="102"/>
    </row>
    <row r="23" ht="17.25" customHeight="1" spans="1:4">
      <c r="A23" s="221"/>
      <c r="B23" s="102"/>
      <c r="C23" s="51" t="s">
        <v>36</v>
      </c>
      <c r="D23" s="102"/>
    </row>
    <row r="24" ht="17.25" customHeight="1" spans="1:4">
      <c r="A24" s="221"/>
      <c r="B24" s="102"/>
      <c r="C24" s="51" t="s">
        <v>37</v>
      </c>
      <c r="D24" s="102">
        <v>1317513.12</v>
      </c>
    </row>
    <row r="25" ht="17.25" customHeight="1" spans="1:4">
      <c r="A25" s="221"/>
      <c r="B25" s="102"/>
      <c r="C25" s="51" t="s">
        <v>38</v>
      </c>
      <c r="D25" s="102"/>
    </row>
    <row r="26" ht="17.25" customHeight="1" spans="1:4">
      <c r="A26" s="221"/>
      <c r="B26" s="102"/>
      <c r="C26" s="81" t="s">
        <v>39</v>
      </c>
      <c r="D26" s="102">
        <v>236345</v>
      </c>
    </row>
    <row r="27" ht="17.25" customHeight="1" spans="1:4">
      <c r="A27" s="221"/>
      <c r="B27" s="102"/>
      <c r="C27" s="51" t="s">
        <v>40</v>
      </c>
      <c r="D27" s="102">
        <v>70000</v>
      </c>
    </row>
    <row r="28" ht="16.5" customHeight="1" spans="1:4">
      <c r="A28" s="221"/>
      <c r="B28" s="102"/>
      <c r="C28" s="51" t="s">
        <v>41</v>
      </c>
      <c r="D28" s="102"/>
    </row>
    <row r="29" ht="16.5" customHeight="1" spans="1:4">
      <c r="A29" s="221"/>
      <c r="B29" s="102"/>
      <c r="C29" s="81" t="s">
        <v>42</v>
      </c>
      <c r="D29" s="102"/>
    </row>
    <row r="30" ht="17.25" customHeight="1" spans="1:4">
      <c r="A30" s="221"/>
      <c r="B30" s="102"/>
      <c r="C30" s="81" t="s">
        <v>43</v>
      </c>
      <c r="D30" s="102"/>
    </row>
    <row r="31" ht="17.25" customHeight="1" spans="1:4">
      <c r="A31" s="221"/>
      <c r="B31" s="102"/>
      <c r="C31" s="51" t="s">
        <v>44</v>
      </c>
      <c r="D31" s="102"/>
    </row>
    <row r="32" ht="16.5" customHeight="1" spans="1:4">
      <c r="A32" s="221" t="s">
        <v>45</v>
      </c>
      <c r="B32" s="102">
        <v>72728225.64</v>
      </c>
      <c r="C32" s="221" t="s">
        <v>46</v>
      </c>
      <c r="D32" s="102">
        <v>72728225.64</v>
      </c>
    </row>
    <row r="33" ht="16.5" customHeight="1" spans="1:4">
      <c r="A33" s="81" t="s">
        <v>47</v>
      </c>
      <c r="B33" s="102">
        <v>0</v>
      </c>
      <c r="C33" s="81" t="s">
        <v>48</v>
      </c>
      <c r="D33" s="102"/>
    </row>
    <row r="34" ht="16.5" customHeight="1" spans="1:4">
      <c r="A34" s="51" t="s">
        <v>49</v>
      </c>
      <c r="B34" s="102">
        <v>0</v>
      </c>
      <c r="C34" s="51" t="s">
        <v>49</v>
      </c>
      <c r="D34" s="102"/>
    </row>
    <row r="35" ht="16.5" customHeight="1" spans="1:4">
      <c r="A35" s="51" t="s">
        <v>50</v>
      </c>
      <c r="B35" s="102"/>
      <c r="C35" s="51" t="s">
        <v>50</v>
      </c>
      <c r="D35" s="102"/>
    </row>
    <row r="36" ht="16.5" customHeight="1" spans="1:4">
      <c r="A36" s="222" t="s">
        <v>51</v>
      </c>
      <c r="B36" s="102">
        <v>72728225.64</v>
      </c>
      <c r="C36" s="222" t="s">
        <v>52</v>
      </c>
      <c r="D36" s="102">
        <v>72728225.64</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35">
        <v>1</v>
      </c>
      <c r="B1" s="136">
        <v>0</v>
      </c>
      <c r="C1" s="135">
        <v>1</v>
      </c>
      <c r="D1" s="137"/>
      <c r="E1" s="137"/>
      <c r="F1" s="127" t="s">
        <v>629</v>
      </c>
    </row>
    <row r="2" ht="42" customHeight="1" spans="1:6">
      <c r="A2" s="269" t="s">
        <v>630</v>
      </c>
      <c r="B2" s="138" t="s">
        <v>631</v>
      </c>
      <c r="C2" s="139"/>
      <c r="D2" s="140"/>
      <c r="E2" s="140"/>
      <c r="F2" s="140"/>
    </row>
    <row r="3" ht="13.5" customHeight="1" spans="1:6">
      <c r="A3" s="29" t="s">
        <v>2</v>
      </c>
      <c r="B3" s="29"/>
      <c r="C3" s="135"/>
      <c r="D3" s="137"/>
      <c r="E3" s="137"/>
      <c r="F3" s="127" t="s">
        <v>3</v>
      </c>
    </row>
    <row r="4" ht="19.5" customHeight="1" spans="1:6">
      <c r="A4" s="141" t="s">
        <v>247</v>
      </c>
      <c r="B4" s="142" t="s">
        <v>74</v>
      </c>
      <c r="C4" s="141" t="s">
        <v>75</v>
      </c>
      <c r="D4" s="36" t="s">
        <v>632</v>
      </c>
      <c r="E4" s="37"/>
      <c r="F4" s="38"/>
    </row>
    <row r="5" ht="18.75" customHeight="1" spans="1:6">
      <c r="A5" s="143"/>
      <c r="B5" s="144"/>
      <c r="C5" s="143"/>
      <c r="D5" s="145" t="s">
        <v>57</v>
      </c>
      <c r="E5" s="36" t="s">
        <v>77</v>
      </c>
      <c r="F5" s="145" t="s">
        <v>78</v>
      </c>
    </row>
    <row r="6" ht="18.75" customHeight="1" spans="1:6">
      <c r="A6" s="88">
        <v>1</v>
      </c>
      <c r="B6" s="146" t="s">
        <v>85</v>
      </c>
      <c r="C6" s="88">
        <v>3</v>
      </c>
      <c r="D6" s="147">
        <v>4</v>
      </c>
      <c r="E6" s="147">
        <v>5</v>
      </c>
      <c r="F6" s="147">
        <v>6</v>
      </c>
    </row>
    <row r="7" ht="21" customHeight="1" spans="1:6">
      <c r="A7" s="48"/>
      <c r="B7" s="48"/>
      <c r="C7" s="48"/>
      <c r="D7" s="102"/>
      <c r="E7" s="102"/>
      <c r="F7" s="102"/>
    </row>
    <row r="8" ht="21" customHeight="1" spans="1:6">
      <c r="A8" s="48"/>
      <c r="B8" s="48"/>
      <c r="C8" s="48"/>
      <c r="D8" s="102"/>
      <c r="E8" s="102"/>
      <c r="F8" s="102"/>
    </row>
    <row r="9" ht="18.75" customHeight="1" spans="1:6">
      <c r="A9" s="148" t="s">
        <v>236</v>
      </c>
      <c r="B9" s="148" t="s">
        <v>236</v>
      </c>
      <c r="C9" s="149" t="s">
        <v>236</v>
      </c>
      <c r="D9" s="102"/>
      <c r="E9" s="102"/>
      <c r="F9" s="102"/>
    </row>
    <row r="10" customHeight="1" spans="1:6">
      <c r="A10" t="s">
        <v>633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C13" sqref="C13"/>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7"/>
      <c r="Q1" s="27" t="s">
        <v>634</v>
      </c>
    </row>
    <row r="2" ht="41.25" customHeight="1" spans="1:17">
      <c r="A2" s="92" t="s">
        <v>635</v>
      </c>
      <c r="B2" s="28"/>
      <c r="C2" s="28"/>
      <c r="D2" s="28"/>
      <c r="E2" s="28"/>
      <c r="F2" s="28"/>
      <c r="G2" s="28"/>
      <c r="H2" s="28"/>
      <c r="I2" s="28"/>
      <c r="J2" s="28"/>
      <c r="K2" s="86"/>
      <c r="L2" s="28"/>
      <c r="M2" s="28"/>
      <c r="N2" s="86"/>
      <c r="O2" s="28"/>
      <c r="P2" s="86"/>
      <c r="Q2" s="86"/>
    </row>
    <row r="3" ht="18.75" customHeight="1" spans="1:17">
      <c r="A3" s="126" t="s">
        <v>2</v>
      </c>
      <c r="B3" s="31"/>
      <c r="C3" s="31"/>
      <c r="D3" s="31"/>
      <c r="E3" s="31"/>
      <c r="F3" s="31"/>
      <c r="G3" s="31"/>
      <c r="H3" s="31"/>
      <c r="I3" s="31"/>
      <c r="J3" s="31"/>
      <c r="P3" s="32"/>
      <c r="Q3" s="127" t="s">
        <v>3</v>
      </c>
    </row>
    <row r="4" ht="15.75" customHeight="1" spans="1:17">
      <c r="A4" s="34" t="s">
        <v>636</v>
      </c>
      <c r="B4" s="128" t="s">
        <v>637</v>
      </c>
      <c r="C4" s="128" t="s">
        <v>638</v>
      </c>
      <c r="D4" s="128" t="s">
        <v>639</v>
      </c>
      <c r="E4" s="128" t="s">
        <v>640</v>
      </c>
      <c r="F4" s="128" t="s">
        <v>641</v>
      </c>
      <c r="G4" s="111" t="s">
        <v>254</v>
      </c>
      <c r="H4" s="111"/>
      <c r="I4" s="111"/>
      <c r="J4" s="111"/>
      <c r="K4" s="112"/>
      <c r="L4" s="111"/>
      <c r="M4" s="111"/>
      <c r="N4" s="97"/>
      <c r="O4" s="111"/>
      <c r="P4" s="112"/>
      <c r="Q4" s="98"/>
    </row>
    <row r="5" ht="17.25" customHeight="1" spans="1:17">
      <c r="A5" s="40"/>
      <c r="B5" s="114"/>
      <c r="C5" s="114"/>
      <c r="D5" s="114"/>
      <c r="E5" s="114"/>
      <c r="F5" s="114"/>
      <c r="G5" s="114" t="s">
        <v>57</v>
      </c>
      <c r="H5" s="114" t="s">
        <v>60</v>
      </c>
      <c r="I5" s="114" t="s">
        <v>642</v>
      </c>
      <c r="J5" s="114" t="s">
        <v>643</v>
      </c>
      <c r="K5" s="115" t="s">
        <v>644</v>
      </c>
      <c r="L5" s="116" t="s">
        <v>645</v>
      </c>
      <c r="M5" s="116"/>
      <c r="N5" s="117"/>
      <c r="O5" s="116"/>
      <c r="P5" s="118"/>
      <c r="Q5" s="119"/>
    </row>
    <row r="6" ht="54" customHeight="1" spans="1:17">
      <c r="A6" s="43"/>
      <c r="B6" s="120"/>
      <c r="C6" s="120"/>
      <c r="D6" s="120"/>
      <c r="E6" s="120"/>
      <c r="F6" s="120"/>
      <c r="G6" s="120"/>
      <c r="H6" s="120" t="s">
        <v>59</v>
      </c>
      <c r="I6" s="120"/>
      <c r="J6" s="120"/>
      <c r="K6" s="121"/>
      <c r="L6" s="120" t="s">
        <v>59</v>
      </c>
      <c r="M6" s="120" t="s">
        <v>66</v>
      </c>
      <c r="N6" s="119" t="s">
        <v>67</v>
      </c>
      <c r="O6" s="120" t="s">
        <v>68</v>
      </c>
      <c r="P6" s="121" t="s">
        <v>69</v>
      </c>
      <c r="Q6" s="119" t="s">
        <v>70</v>
      </c>
    </row>
    <row r="7" ht="18" customHeight="1" spans="1:17">
      <c r="A7" s="129">
        <v>1</v>
      </c>
      <c r="B7" s="130">
        <v>2</v>
      </c>
      <c r="C7" s="129">
        <v>3</v>
      </c>
      <c r="D7" s="129">
        <v>4</v>
      </c>
      <c r="E7" s="130">
        <v>5</v>
      </c>
      <c r="F7" s="129">
        <v>6</v>
      </c>
      <c r="G7" s="129">
        <v>7</v>
      </c>
      <c r="H7" s="130">
        <v>8</v>
      </c>
      <c r="I7" s="129">
        <v>9</v>
      </c>
      <c r="J7" s="129">
        <v>10</v>
      </c>
      <c r="K7" s="130">
        <v>11</v>
      </c>
      <c r="L7" s="129">
        <v>12</v>
      </c>
      <c r="M7" s="129">
        <v>13</v>
      </c>
      <c r="N7" s="130">
        <v>14</v>
      </c>
      <c r="O7" s="129">
        <v>15</v>
      </c>
      <c r="P7" s="129">
        <v>16</v>
      </c>
      <c r="Q7" s="130">
        <v>17</v>
      </c>
    </row>
    <row r="8" ht="21" customHeight="1" spans="1:17">
      <c r="A8" s="122"/>
      <c r="B8" s="131"/>
      <c r="C8" s="131"/>
      <c r="D8" s="131"/>
      <c r="E8" s="132"/>
      <c r="F8" s="102"/>
      <c r="G8" s="102"/>
      <c r="H8" s="102"/>
      <c r="I8" s="102"/>
      <c r="J8" s="102"/>
      <c r="K8" s="102"/>
      <c r="L8" s="102"/>
      <c r="M8" s="102"/>
      <c r="N8" s="102"/>
      <c r="O8" s="102"/>
      <c r="P8" s="102"/>
      <c r="Q8" s="102"/>
    </row>
    <row r="9" ht="21" customHeight="1" spans="1:17">
      <c r="A9" s="123"/>
      <c r="B9" s="131"/>
      <c r="C9" s="131"/>
      <c r="D9" s="131"/>
      <c r="E9" s="132"/>
      <c r="F9" s="102"/>
      <c r="G9" s="102"/>
      <c r="H9" s="102"/>
      <c r="I9" s="102"/>
      <c r="J9" s="102"/>
      <c r="K9" s="102"/>
      <c r="L9" s="102"/>
      <c r="M9" s="102"/>
      <c r="N9" s="102"/>
      <c r="O9" s="102"/>
      <c r="P9" s="102"/>
      <c r="Q9" s="102"/>
    </row>
    <row r="10" ht="21" customHeight="1" spans="1:17">
      <c r="A10" s="123"/>
      <c r="B10" s="131"/>
      <c r="C10" s="131"/>
      <c r="D10" s="131"/>
      <c r="E10" s="132"/>
      <c r="F10" s="102"/>
      <c r="G10" s="102"/>
      <c r="H10" s="102"/>
      <c r="I10" s="102"/>
      <c r="J10" s="102"/>
      <c r="K10" s="102"/>
      <c r="L10" s="102"/>
      <c r="M10" s="102"/>
      <c r="N10" s="102"/>
      <c r="O10" s="102"/>
      <c r="P10" s="102"/>
      <c r="Q10" s="102"/>
    </row>
    <row r="11" ht="21" customHeight="1" spans="1:17">
      <c r="A11" s="124" t="s">
        <v>236</v>
      </c>
      <c r="B11" s="133"/>
      <c r="C11" s="133"/>
      <c r="D11" s="133"/>
      <c r="E11" s="134"/>
      <c r="F11" s="102"/>
      <c r="G11" s="102"/>
      <c r="H11" s="102"/>
      <c r="I11" s="102"/>
      <c r="J11" s="102"/>
      <c r="K11" s="102"/>
      <c r="L11" s="102"/>
      <c r="M11" s="102"/>
      <c r="N11" s="102"/>
      <c r="O11" s="102"/>
      <c r="P11" s="102"/>
      <c r="Q11" s="102"/>
    </row>
    <row r="12" customHeight="1" spans="1:17">
      <c r="A12" t="s">
        <v>633</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E21" sqref="E21"/>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6"/>
      <c r="B1" s="103"/>
      <c r="C1" s="103"/>
      <c r="D1" s="96"/>
      <c r="E1" s="96"/>
      <c r="F1" s="96"/>
      <c r="G1" s="96"/>
      <c r="H1" s="104"/>
      <c r="I1" s="96"/>
      <c r="J1" s="96"/>
      <c r="K1" s="103"/>
      <c r="L1" s="96"/>
      <c r="M1" s="105"/>
      <c r="N1" s="105" t="s">
        <v>646</v>
      </c>
    </row>
    <row r="2" ht="41.25" customHeight="1" spans="1:14">
      <c r="A2" s="270" t="s">
        <v>647</v>
      </c>
      <c r="B2" s="86"/>
      <c r="C2" s="86"/>
      <c r="D2" s="106"/>
      <c r="E2" s="106"/>
      <c r="F2" s="106"/>
      <c r="G2" s="106"/>
      <c r="H2" s="107"/>
      <c r="I2" s="106"/>
      <c r="J2" s="106"/>
      <c r="K2" s="86"/>
      <c r="L2" s="106"/>
      <c r="M2" s="107"/>
      <c r="N2" s="86"/>
    </row>
    <row r="3" ht="22.5" customHeight="1" spans="1:14">
      <c r="A3" s="93" t="s">
        <v>2</v>
      </c>
      <c r="B3" s="108"/>
      <c r="C3" s="108"/>
      <c r="D3" s="94"/>
      <c r="E3" s="94"/>
      <c r="F3" s="94"/>
      <c r="G3" s="94"/>
      <c r="H3" s="104"/>
      <c r="I3" s="96"/>
      <c r="J3" s="96"/>
      <c r="K3" s="103"/>
      <c r="L3" s="96"/>
      <c r="M3" s="109"/>
      <c r="N3" s="105" t="s">
        <v>3</v>
      </c>
    </row>
    <row r="4" ht="24" customHeight="1" spans="1:14">
      <c r="A4" s="34" t="s">
        <v>636</v>
      </c>
      <c r="B4" s="110" t="s">
        <v>648</v>
      </c>
      <c r="C4" s="110" t="s">
        <v>649</v>
      </c>
      <c r="D4" s="111" t="s">
        <v>254</v>
      </c>
      <c r="E4" s="111"/>
      <c r="F4" s="111"/>
      <c r="G4" s="111"/>
      <c r="H4" s="112"/>
      <c r="I4" s="111"/>
      <c r="J4" s="111"/>
      <c r="K4" s="97"/>
      <c r="L4" s="111"/>
      <c r="M4" s="112"/>
      <c r="N4" s="98"/>
    </row>
    <row r="5" ht="24" customHeight="1" spans="1:14">
      <c r="A5" s="40"/>
      <c r="B5" s="113"/>
      <c r="C5" s="113"/>
      <c r="D5" s="114" t="s">
        <v>57</v>
      </c>
      <c r="E5" s="114" t="s">
        <v>60</v>
      </c>
      <c r="F5" s="114" t="s">
        <v>642</v>
      </c>
      <c r="G5" s="114" t="s">
        <v>643</v>
      </c>
      <c r="H5" s="115" t="s">
        <v>644</v>
      </c>
      <c r="I5" s="116" t="s">
        <v>645</v>
      </c>
      <c r="J5" s="116"/>
      <c r="K5" s="117"/>
      <c r="L5" s="116"/>
      <c r="M5" s="118"/>
      <c r="N5" s="119"/>
    </row>
    <row r="6" ht="54" customHeight="1" spans="1:14">
      <c r="A6" s="43"/>
      <c r="B6" s="119"/>
      <c r="C6" s="119"/>
      <c r="D6" s="120"/>
      <c r="E6" s="120" t="s">
        <v>59</v>
      </c>
      <c r="F6" s="120"/>
      <c r="G6" s="120"/>
      <c r="H6" s="121"/>
      <c r="I6" s="120" t="s">
        <v>59</v>
      </c>
      <c r="J6" s="120" t="s">
        <v>66</v>
      </c>
      <c r="K6" s="119" t="s">
        <v>67</v>
      </c>
      <c r="L6" s="120" t="s">
        <v>68</v>
      </c>
      <c r="M6" s="121" t="s">
        <v>69</v>
      </c>
      <c r="N6" s="119" t="s">
        <v>70</v>
      </c>
    </row>
    <row r="7" ht="17.25" customHeight="1" spans="1:14">
      <c r="A7" s="44">
        <v>1</v>
      </c>
      <c r="B7" s="44">
        <v>2</v>
      </c>
      <c r="C7" s="44">
        <v>3</v>
      </c>
      <c r="D7" s="44">
        <v>4</v>
      </c>
      <c r="E7" s="44">
        <v>5</v>
      </c>
      <c r="F7" s="44">
        <v>6</v>
      </c>
      <c r="G7" s="44">
        <v>7</v>
      </c>
      <c r="H7" s="44">
        <v>8</v>
      </c>
      <c r="I7" s="44">
        <v>9</v>
      </c>
      <c r="J7" s="44">
        <v>10</v>
      </c>
      <c r="K7" s="44">
        <v>11</v>
      </c>
      <c r="L7" s="44">
        <v>12</v>
      </c>
      <c r="M7" s="44">
        <v>13</v>
      </c>
      <c r="N7" s="44">
        <v>14</v>
      </c>
    </row>
    <row r="8" ht="21" customHeight="1" spans="1:14">
      <c r="A8" s="122"/>
      <c r="B8" s="123"/>
      <c r="C8" s="123"/>
      <c r="D8" s="102"/>
      <c r="E8" s="102"/>
      <c r="F8" s="102"/>
      <c r="G8" s="102"/>
      <c r="H8" s="102"/>
      <c r="I8" s="102"/>
      <c r="J8" s="102"/>
      <c r="K8" s="102"/>
      <c r="L8" s="102"/>
      <c r="M8" s="102"/>
      <c r="N8" s="102"/>
    </row>
    <row r="9" ht="21" customHeight="1" spans="1:14">
      <c r="A9" s="123"/>
      <c r="B9" s="123"/>
      <c r="C9" s="123"/>
      <c r="D9" s="102"/>
      <c r="E9" s="102"/>
      <c r="F9" s="102"/>
      <c r="G9" s="102"/>
      <c r="H9" s="102"/>
      <c r="I9" s="102"/>
      <c r="J9" s="102"/>
      <c r="K9" s="102"/>
      <c r="L9" s="102"/>
      <c r="M9" s="102"/>
      <c r="N9" s="102"/>
    </row>
    <row r="10" ht="21" customHeight="1" spans="1:14">
      <c r="A10" s="123"/>
      <c r="B10" s="123"/>
      <c r="C10" s="123"/>
      <c r="D10" s="102"/>
      <c r="E10" s="102"/>
      <c r="F10" s="102"/>
      <c r="G10" s="102"/>
      <c r="H10" s="102"/>
      <c r="I10" s="102"/>
      <c r="J10" s="102"/>
      <c r="K10" s="102"/>
      <c r="L10" s="102"/>
      <c r="M10" s="102"/>
      <c r="N10" s="102"/>
    </row>
    <row r="11" ht="21" customHeight="1" spans="1:14">
      <c r="A11" s="124" t="s">
        <v>236</v>
      </c>
      <c r="B11" s="125"/>
      <c r="C11" s="125"/>
      <c r="D11" s="102"/>
      <c r="E11" s="102"/>
      <c r="F11" s="102"/>
      <c r="G11" s="102"/>
      <c r="H11" s="102"/>
      <c r="I11" s="102"/>
      <c r="J11" s="102"/>
      <c r="K11" s="102"/>
      <c r="L11" s="102"/>
      <c r="M11" s="102"/>
      <c r="N11" s="102"/>
    </row>
    <row r="12" customHeight="1" spans="1:14">
      <c r="A12" t="s">
        <v>633</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Y9"/>
  <sheetViews>
    <sheetView showZeros="0" workbookViewId="0">
      <selection activeCell="A9" sqref="A9"/>
    </sheetView>
  </sheetViews>
  <sheetFormatPr defaultColWidth="9.14166666666667" defaultRowHeight="14.25" customHeight="1"/>
  <cols>
    <col min="1" max="1" width="37.7" customWidth="1"/>
    <col min="2" max="25" width="20" customWidth="1"/>
  </cols>
  <sheetData>
    <row r="1" ht="17.25" customHeight="1" spans="1:25">
      <c r="D1" s="91"/>
      <c r="W1" s="27"/>
      <c r="X1" s="27"/>
      <c r="Y1" s="27" t="s">
        <v>650</v>
      </c>
    </row>
    <row r="2" ht="41.25" customHeight="1" spans="1:25">
      <c r="A2" s="92" t="s">
        <v>651</v>
      </c>
      <c r="B2" s="28"/>
      <c r="C2" s="28"/>
      <c r="D2" s="28"/>
      <c r="E2" s="28"/>
      <c r="F2" s="28"/>
      <c r="G2" s="28"/>
      <c r="H2" s="28"/>
      <c r="I2" s="28"/>
      <c r="J2" s="28"/>
      <c r="K2" s="28"/>
      <c r="L2" s="28"/>
      <c r="M2" s="28"/>
      <c r="N2" s="28"/>
      <c r="O2" s="28"/>
      <c r="P2" s="28"/>
      <c r="Q2" s="28"/>
      <c r="R2" s="28"/>
      <c r="S2" s="28"/>
      <c r="T2" s="28"/>
      <c r="U2" s="28"/>
      <c r="V2" s="28"/>
      <c r="W2" s="86"/>
      <c r="X2" s="86"/>
      <c r="Y2" s="86"/>
    </row>
    <row r="3" ht="18" customHeight="1" spans="1:25">
      <c r="A3" s="93" t="s">
        <v>2</v>
      </c>
      <c r="B3" s="94"/>
      <c r="C3" s="94"/>
      <c r="D3" s="95"/>
      <c r="E3" s="96"/>
      <c r="F3" s="96"/>
      <c r="G3" s="96"/>
      <c r="H3" s="96"/>
      <c r="I3" s="96"/>
      <c r="W3" s="32"/>
      <c r="X3" s="32"/>
      <c r="Y3" s="32" t="s">
        <v>3</v>
      </c>
    </row>
    <row r="4" ht="19.5" customHeight="1" spans="1:25">
      <c r="A4" s="35" t="s">
        <v>652</v>
      </c>
      <c r="B4" s="36" t="s">
        <v>254</v>
      </c>
      <c r="C4" s="37"/>
      <c r="D4" s="37"/>
      <c r="E4" s="36" t="s">
        <v>653</v>
      </c>
      <c r="F4" s="37"/>
      <c r="G4" s="37"/>
      <c r="H4" s="37"/>
      <c r="I4" s="37"/>
      <c r="J4" s="37"/>
      <c r="K4" s="37"/>
      <c r="L4" s="37"/>
      <c r="M4" s="37"/>
      <c r="N4" s="37"/>
      <c r="O4" s="37"/>
      <c r="P4" s="37"/>
      <c r="Q4" s="37"/>
      <c r="R4" s="37"/>
      <c r="S4" s="37"/>
      <c r="T4" s="37"/>
      <c r="U4" s="37"/>
      <c r="V4" s="37"/>
      <c r="W4" s="97"/>
      <c r="X4" s="98"/>
      <c r="Y4" s="98"/>
    </row>
    <row r="5" ht="40.5" customHeight="1" spans="1:25">
      <c r="A5" s="44"/>
      <c r="B5" s="41" t="s">
        <v>57</v>
      </c>
      <c r="C5" s="34" t="s">
        <v>60</v>
      </c>
      <c r="D5" s="99" t="s">
        <v>642</v>
      </c>
      <c r="E5" s="67" t="s">
        <v>654</v>
      </c>
      <c r="F5" s="67" t="s">
        <v>655</v>
      </c>
      <c r="G5" s="67" t="s">
        <v>656</v>
      </c>
      <c r="H5" s="67" t="s">
        <v>657</v>
      </c>
      <c r="I5" s="67" t="s">
        <v>658</v>
      </c>
      <c r="J5" s="67" t="s">
        <v>659</v>
      </c>
      <c r="K5" s="67" t="s">
        <v>660</v>
      </c>
      <c r="L5" s="67" t="s">
        <v>661</v>
      </c>
      <c r="M5" s="67" t="s">
        <v>662</v>
      </c>
      <c r="N5" s="67" t="s">
        <v>663</v>
      </c>
      <c r="O5" s="67" t="s">
        <v>664</v>
      </c>
      <c r="P5" s="67" t="s">
        <v>665</v>
      </c>
      <c r="Q5" s="67" t="s">
        <v>666</v>
      </c>
      <c r="R5" s="67" t="s">
        <v>667</v>
      </c>
      <c r="S5" s="67" t="s">
        <v>668</v>
      </c>
      <c r="T5" s="67" t="s">
        <v>669</v>
      </c>
      <c r="U5" s="67" t="s">
        <v>670</v>
      </c>
      <c r="V5" s="67" t="s">
        <v>671</v>
      </c>
      <c r="W5" s="67" t="s">
        <v>672</v>
      </c>
      <c r="X5" s="100" t="s">
        <v>673</v>
      </c>
      <c r="Y5" s="100" t="s">
        <v>674</v>
      </c>
    </row>
    <row r="6" ht="19.5" customHeight="1" spans="1:25">
      <c r="A6" s="45">
        <v>1</v>
      </c>
      <c r="B6" s="45">
        <v>2</v>
      </c>
      <c r="C6" s="45">
        <v>3</v>
      </c>
      <c r="D6" s="101">
        <v>4</v>
      </c>
      <c r="E6" s="46">
        <v>5</v>
      </c>
      <c r="F6" s="45">
        <v>6</v>
      </c>
      <c r="G6" s="45">
        <v>7</v>
      </c>
      <c r="H6" s="101">
        <v>8</v>
      </c>
      <c r="I6" s="45">
        <v>9</v>
      </c>
      <c r="J6" s="45">
        <v>10</v>
      </c>
      <c r="K6" s="45">
        <v>11</v>
      </c>
      <c r="L6" s="101">
        <v>12</v>
      </c>
      <c r="M6" s="45">
        <v>13</v>
      </c>
      <c r="N6" s="45">
        <v>14</v>
      </c>
      <c r="O6" s="45">
        <v>15</v>
      </c>
      <c r="P6" s="101">
        <v>16</v>
      </c>
      <c r="Q6" s="45">
        <v>17</v>
      </c>
      <c r="R6" s="45">
        <v>18</v>
      </c>
      <c r="S6" s="45">
        <v>19</v>
      </c>
      <c r="T6" s="101">
        <v>20</v>
      </c>
      <c r="U6" s="101">
        <v>21</v>
      </c>
      <c r="V6" s="101">
        <v>22</v>
      </c>
      <c r="W6" s="46">
        <v>23</v>
      </c>
      <c r="X6" s="46">
        <v>24</v>
      </c>
      <c r="Y6" s="46">
        <v>25</v>
      </c>
    </row>
    <row r="7" ht="19.5" customHeight="1" spans="1:25">
      <c r="A7" s="47"/>
      <c r="B7" s="102"/>
      <c r="C7" s="102"/>
      <c r="D7" s="102"/>
      <c r="E7" s="102"/>
      <c r="F7" s="102"/>
      <c r="G7" s="102"/>
      <c r="H7" s="102"/>
      <c r="I7" s="102"/>
      <c r="J7" s="102"/>
      <c r="K7" s="102"/>
      <c r="L7" s="102"/>
      <c r="M7" s="102"/>
      <c r="N7" s="102"/>
      <c r="O7" s="102"/>
      <c r="P7" s="102"/>
      <c r="Q7" s="102"/>
      <c r="R7" s="102"/>
      <c r="S7" s="102"/>
      <c r="T7" s="102"/>
      <c r="U7" s="102"/>
      <c r="V7" s="102"/>
      <c r="W7" s="102"/>
      <c r="X7" s="102"/>
      <c r="Y7" s="102"/>
    </row>
    <row r="8" ht="19.5" customHeight="1" spans="1:25">
      <c r="A8" s="89"/>
      <c r="B8" s="102"/>
      <c r="C8" s="102"/>
      <c r="D8" s="102"/>
      <c r="E8" s="102"/>
      <c r="F8" s="102"/>
      <c r="G8" s="102"/>
      <c r="H8" s="102"/>
      <c r="I8" s="102"/>
      <c r="J8" s="102"/>
      <c r="K8" s="102"/>
      <c r="L8" s="102"/>
      <c r="M8" s="102"/>
      <c r="N8" s="102"/>
      <c r="O8" s="102"/>
      <c r="P8" s="102"/>
      <c r="Q8" s="102"/>
      <c r="R8" s="102"/>
      <c r="S8" s="102"/>
      <c r="T8" s="102"/>
      <c r="U8" s="102"/>
      <c r="V8" s="102"/>
      <c r="W8" s="102"/>
      <c r="X8" s="102"/>
      <c r="Y8" s="102"/>
    </row>
    <row r="9" customHeight="1" spans="1:25">
      <c r="A9" t="s">
        <v>633</v>
      </c>
    </row>
  </sheetData>
  <mergeCells count="5">
    <mergeCell ref="A2:Y2"/>
    <mergeCell ref="A3:I3"/>
    <mergeCell ref="B4:D4"/>
    <mergeCell ref="E4:Y4"/>
    <mergeCell ref="A4:A5"/>
  </mergeCells>
  <printOptions horizontalCentered="1"/>
  <pageMargins left="0.96" right="0.96" top="0.72" bottom="0.72" header="0" footer="0"/>
  <pageSetup paperSize="9" scale="2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7" t="s">
        <v>675</v>
      </c>
    </row>
    <row r="2" ht="41.25" customHeight="1" spans="1:10">
      <c r="A2" s="85" t="s">
        <v>676</v>
      </c>
      <c r="B2" s="28"/>
      <c r="C2" s="28"/>
      <c r="D2" s="28"/>
      <c r="E2" s="28"/>
      <c r="F2" s="86"/>
      <c r="G2" s="28"/>
      <c r="H2" s="86"/>
      <c r="I2" s="86"/>
      <c r="J2" s="28"/>
    </row>
    <row r="3" ht="17.25" customHeight="1" spans="1:10">
      <c r="A3" s="29" t="s">
        <v>2</v>
      </c>
    </row>
    <row r="4" ht="44.25" customHeight="1" spans="1:10">
      <c r="A4" s="87" t="s">
        <v>374</v>
      </c>
      <c r="B4" s="87" t="s">
        <v>375</v>
      </c>
      <c r="C4" s="87" t="s">
        <v>376</v>
      </c>
      <c r="D4" s="87" t="s">
        <v>377</v>
      </c>
      <c r="E4" s="87" t="s">
        <v>378</v>
      </c>
      <c r="F4" s="88" t="s">
        <v>379</v>
      </c>
      <c r="G4" s="87" t="s">
        <v>380</v>
      </c>
      <c r="H4" s="88" t="s">
        <v>381</v>
      </c>
      <c r="I4" s="88" t="s">
        <v>382</v>
      </c>
      <c r="J4" s="87" t="s">
        <v>383</v>
      </c>
    </row>
    <row r="5" ht="14.25" customHeight="1" spans="1:10">
      <c r="A5" s="87">
        <v>1</v>
      </c>
      <c r="B5" s="87">
        <v>2</v>
      </c>
      <c r="C5" s="87">
        <v>3</v>
      </c>
      <c r="D5" s="87">
        <v>4</v>
      </c>
      <c r="E5" s="87">
        <v>5</v>
      </c>
      <c r="F5" s="88">
        <v>6</v>
      </c>
      <c r="G5" s="87">
        <v>7</v>
      </c>
      <c r="H5" s="88">
        <v>8</v>
      </c>
      <c r="I5" s="88">
        <v>9</v>
      </c>
      <c r="J5" s="87">
        <v>10</v>
      </c>
    </row>
    <row r="6" ht="42" customHeight="1" spans="1:10">
      <c r="A6" s="47"/>
      <c r="B6" s="89"/>
      <c r="C6" s="89"/>
      <c r="D6" s="89"/>
      <c r="E6" s="71"/>
      <c r="F6" s="90"/>
      <c r="G6" s="71"/>
      <c r="H6" s="90"/>
      <c r="I6" s="90"/>
      <c r="J6" s="71"/>
    </row>
    <row r="7" ht="42" customHeight="1" spans="1:10">
      <c r="A7" s="47"/>
      <c r="B7" s="48"/>
      <c r="C7" s="48"/>
      <c r="D7" s="48"/>
      <c r="E7" s="47"/>
      <c r="F7" s="48"/>
      <c r="G7" s="47"/>
      <c r="H7" s="48"/>
      <c r="I7" s="48"/>
      <c r="J7" s="47"/>
    </row>
    <row r="8" customHeight="1" spans="1:10">
      <c r="A8" t="s">
        <v>633</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workbookViewId="0">
      <selection activeCell="A11" sqref="A11"/>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56" t="s">
        <v>677</v>
      </c>
      <c r="B1" s="57"/>
      <c r="C1" s="58"/>
      <c r="D1" s="58"/>
      <c r="E1" s="58"/>
      <c r="F1" s="57"/>
      <c r="G1" s="57"/>
      <c r="H1" s="58"/>
    </row>
    <row r="2" ht="41.25" customHeight="1" spans="1:8">
      <c r="A2" s="59" t="s">
        <v>678</v>
      </c>
      <c r="B2" s="60"/>
      <c r="C2" s="61"/>
      <c r="D2" s="61"/>
      <c r="E2" s="61"/>
      <c r="F2" s="60"/>
      <c r="G2" s="60"/>
      <c r="H2" s="61"/>
    </row>
    <row r="3" customHeight="1" spans="1:8">
      <c r="A3" s="62" t="s">
        <v>2</v>
      </c>
      <c r="C3" s="63"/>
      <c r="E3" s="61"/>
      <c r="F3" s="60"/>
      <c r="G3" s="60"/>
      <c r="H3" s="64" t="s">
        <v>3</v>
      </c>
    </row>
    <row r="4" ht="28.5" customHeight="1" spans="1:8">
      <c r="A4" s="65" t="s">
        <v>247</v>
      </c>
      <c r="B4" s="66" t="s">
        <v>679</v>
      </c>
      <c r="C4" s="65" t="s">
        <v>680</v>
      </c>
      <c r="D4" s="65" t="s">
        <v>681</v>
      </c>
      <c r="E4" s="65" t="s">
        <v>682</v>
      </c>
      <c r="F4" s="67" t="s">
        <v>683</v>
      </c>
      <c r="G4" s="46"/>
      <c r="H4" s="65"/>
    </row>
    <row r="5" ht="21" customHeight="1" spans="1:8">
      <c r="A5" s="66"/>
      <c r="B5" s="68"/>
      <c r="C5" s="69"/>
      <c r="D5" s="68"/>
      <c r="E5" s="68"/>
      <c r="F5" s="67" t="s">
        <v>640</v>
      </c>
      <c r="G5" s="67" t="s">
        <v>684</v>
      </c>
      <c r="H5" s="67" t="s">
        <v>685</v>
      </c>
    </row>
    <row r="6" ht="17.25" customHeight="1" spans="1:8">
      <c r="A6" s="70" t="s">
        <v>84</v>
      </c>
      <c r="B6" s="70">
        <v>2</v>
      </c>
      <c r="C6" s="71">
        <v>3</v>
      </c>
      <c r="D6" s="70">
        <v>4</v>
      </c>
      <c r="E6" s="72">
        <v>5</v>
      </c>
      <c r="F6" s="73">
        <v>6</v>
      </c>
      <c r="G6" s="71">
        <v>7</v>
      </c>
      <c r="H6" s="71">
        <v>8</v>
      </c>
    </row>
    <row r="7" ht="19.5" customHeight="1" spans="1:8">
      <c r="A7" s="74"/>
      <c r="B7" s="51"/>
      <c r="C7" s="47"/>
      <c r="D7" s="48"/>
      <c r="E7" s="73"/>
      <c r="F7" s="75"/>
      <c r="G7" s="76"/>
      <c r="H7" s="76"/>
    </row>
    <row r="8" ht="19.5" customHeight="1" spans="1:8">
      <c r="A8" s="74"/>
      <c r="B8" s="51"/>
      <c r="C8" s="47"/>
      <c r="D8" s="48"/>
      <c r="E8" s="73"/>
      <c r="F8" s="75"/>
      <c r="G8" s="76"/>
      <c r="H8" s="76"/>
    </row>
    <row r="9" ht="19.5" customHeight="1" spans="1:8">
      <c r="A9" s="77" t="s">
        <v>57</v>
      </c>
      <c r="B9" s="78"/>
      <c r="C9" s="79"/>
      <c r="D9" s="80"/>
      <c r="E9" s="80"/>
      <c r="F9" s="75"/>
      <c r="G9" s="76"/>
      <c r="H9" s="76"/>
    </row>
    <row r="10" ht="19.5" customHeight="1" spans="1:8">
      <c r="A10" s="81" t="s">
        <v>686</v>
      </c>
      <c r="B10" s="78"/>
      <c r="C10" s="79"/>
      <c r="D10" s="82"/>
      <c r="E10" s="82"/>
      <c r="F10" s="83"/>
      <c r="G10" s="84"/>
      <c r="H10" s="84"/>
    </row>
    <row r="11" customHeight="1" spans="1:8">
      <c r="A11" t="s">
        <v>633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26"/>
      <c r="E1" s="26"/>
      <c r="F1" s="26"/>
      <c r="G1" s="26"/>
      <c r="K1" s="27" t="s">
        <v>687</v>
      </c>
    </row>
    <row r="2" ht="41.25" customHeight="1" spans="1:11">
      <c r="A2" s="271" t="s">
        <v>688</v>
      </c>
      <c r="B2" s="28"/>
      <c r="C2" s="28"/>
      <c r="D2" s="28"/>
      <c r="E2" s="28"/>
      <c r="F2" s="28"/>
      <c r="G2" s="28"/>
      <c r="H2" s="28"/>
      <c r="I2" s="28"/>
      <c r="J2" s="28"/>
      <c r="K2" s="28"/>
    </row>
    <row r="3" ht="13.5" customHeight="1" spans="1:11">
      <c r="A3" s="29" t="s">
        <v>2</v>
      </c>
      <c r="B3" s="30"/>
      <c r="C3" s="30"/>
      <c r="D3" s="30"/>
      <c r="E3" s="30"/>
      <c r="F3" s="30"/>
      <c r="G3" s="30"/>
      <c r="H3" s="31"/>
      <c r="I3" s="31"/>
      <c r="J3" s="31"/>
      <c r="K3" s="32" t="s">
        <v>3</v>
      </c>
    </row>
    <row r="4" ht="21.75" customHeight="1" spans="1:11">
      <c r="A4" s="33" t="s">
        <v>318</v>
      </c>
      <c r="B4" s="33" t="s">
        <v>249</v>
      </c>
      <c r="C4" s="33" t="s">
        <v>319</v>
      </c>
      <c r="D4" s="34" t="s">
        <v>250</v>
      </c>
      <c r="E4" s="34" t="s">
        <v>251</v>
      </c>
      <c r="F4" s="34" t="s">
        <v>252</v>
      </c>
      <c r="G4" s="34" t="s">
        <v>253</v>
      </c>
      <c r="H4" s="35" t="s">
        <v>57</v>
      </c>
      <c r="I4" s="36" t="s">
        <v>689</v>
      </c>
      <c r="J4" s="37"/>
      <c r="K4" s="38"/>
    </row>
    <row r="5" ht="21.75" customHeight="1" spans="1:11">
      <c r="A5" s="39"/>
      <c r="B5" s="39"/>
      <c r="C5" s="39"/>
      <c r="D5" s="40"/>
      <c r="E5" s="40"/>
      <c r="F5" s="40"/>
      <c r="G5" s="40"/>
      <c r="H5" s="41"/>
      <c r="I5" s="34" t="s">
        <v>60</v>
      </c>
      <c r="J5" s="34" t="s">
        <v>61</v>
      </c>
      <c r="K5" s="34" t="s">
        <v>62</v>
      </c>
    </row>
    <row r="6" ht="40.5" customHeight="1" spans="1:11">
      <c r="A6" s="42"/>
      <c r="B6" s="42"/>
      <c r="C6" s="42"/>
      <c r="D6" s="43"/>
      <c r="E6" s="43"/>
      <c r="F6" s="43"/>
      <c r="G6" s="43"/>
      <c r="H6" s="44"/>
      <c r="I6" s="43" t="s">
        <v>59</v>
      </c>
      <c r="J6" s="43"/>
      <c r="K6" s="43"/>
    </row>
    <row r="7" ht="15" customHeight="1" spans="1:11">
      <c r="A7" s="45">
        <v>1</v>
      </c>
      <c r="B7" s="45">
        <v>2</v>
      </c>
      <c r="C7" s="45">
        <v>3</v>
      </c>
      <c r="D7" s="45">
        <v>4</v>
      </c>
      <c r="E7" s="45">
        <v>5</v>
      </c>
      <c r="F7" s="45">
        <v>6</v>
      </c>
      <c r="G7" s="45">
        <v>7</v>
      </c>
      <c r="H7" s="45">
        <v>8</v>
      </c>
      <c r="I7" s="45">
        <v>9</v>
      </c>
      <c r="J7" s="46">
        <v>10</v>
      </c>
      <c r="K7" s="46">
        <v>11</v>
      </c>
    </row>
    <row r="8" ht="18.75" customHeight="1" spans="1:11">
      <c r="A8" s="47"/>
      <c r="B8" s="48"/>
      <c r="C8" s="47"/>
      <c r="D8" s="47"/>
      <c r="E8" s="47"/>
      <c r="F8" s="47"/>
      <c r="G8" s="47"/>
      <c r="H8" s="49"/>
      <c r="I8" s="50"/>
      <c r="J8" s="50"/>
      <c r="K8" s="49"/>
    </row>
    <row r="9" ht="18.75" customHeight="1" spans="1:11">
      <c r="A9" s="51"/>
      <c r="B9" s="48"/>
      <c r="C9" s="48"/>
      <c r="D9" s="48"/>
      <c r="E9" s="48"/>
      <c r="F9" s="48"/>
      <c r="G9" s="48"/>
      <c r="H9" s="52"/>
      <c r="I9" s="52"/>
      <c r="J9" s="52"/>
      <c r="K9" s="49"/>
    </row>
    <row r="10" ht="18.75" customHeight="1" spans="1:11">
      <c r="A10" s="53" t="s">
        <v>236</v>
      </c>
      <c r="B10" s="54"/>
      <c r="C10" s="54"/>
      <c r="D10" s="54"/>
      <c r="E10" s="54"/>
      <c r="F10" s="54"/>
      <c r="G10" s="55"/>
      <c r="H10" s="52"/>
      <c r="I10" s="52"/>
      <c r="J10" s="52"/>
      <c r="K10" s="49"/>
    </row>
    <row r="11" customHeight="1" spans="1:11">
      <c r="A11" t="s">
        <v>633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29"/>
  <sheetViews>
    <sheetView showZeros="0" topLeftCell="A10" workbookViewId="0">
      <selection activeCell="F28" sqref="F2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A1" s="1"/>
      <c r="B1" s="1"/>
      <c r="C1" s="1"/>
      <c r="D1" s="2"/>
      <c r="E1" s="1"/>
      <c r="F1" s="1"/>
      <c r="G1" s="3" t="s">
        <v>690</v>
      </c>
    </row>
    <row r="2" ht="41.25" customHeight="1" spans="1:7">
      <c r="A2" s="4" t="s">
        <v>691</v>
      </c>
      <c r="B2" s="4"/>
      <c r="C2" s="4"/>
      <c r="D2" s="4"/>
      <c r="E2" s="4"/>
      <c r="F2" s="4"/>
      <c r="G2" s="4"/>
    </row>
    <row r="3" ht="13.5" customHeight="1" spans="1:7">
      <c r="A3" s="5" t="s">
        <v>2</v>
      </c>
      <c r="B3" s="6"/>
      <c r="C3" s="6"/>
      <c r="D3" s="6"/>
      <c r="E3" s="7"/>
      <c r="F3" s="7"/>
      <c r="G3" s="8" t="s">
        <v>3</v>
      </c>
    </row>
    <row r="4" ht="21.75" customHeight="1" spans="1:7">
      <c r="A4" s="9" t="s">
        <v>319</v>
      </c>
      <c r="B4" s="9" t="s">
        <v>318</v>
      </c>
      <c r="C4" s="9" t="s">
        <v>249</v>
      </c>
      <c r="D4" s="10" t="s">
        <v>692</v>
      </c>
      <c r="E4" s="11" t="s">
        <v>60</v>
      </c>
      <c r="F4" s="12"/>
      <c r="G4" s="13"/>
    </row>
    <row r="5" ht="21.75" customHeight="1" spans="1:7">
      <c r="A5" s="14"/>
      <c r="B5" s="14"/>
      <c r="C5" s="14"/>
      <c r="D5" s="15"/>
      <c r="E5" s="16" t="s">
        <v>693</v>
      </c>
      <c r="F5" s="10" t="s">
        <v>694</v>
      </c>
      <c r="G5" s="10" t="s">
        <v>695</v>
      </c>
    </row>
    <row r="6" ht="40.5" customHeight="1" spans="1:7">
      <c r="A6" s="17"/>
      <c r="B6" s="17"/>
      <c r="C6" s="17"/>
      <c r="D6" s="18"/>
      <c r="E6" s="19"/>
      <c r="F6" s="18" t="s">
        <v>59</v>
      </c>
      <c r="G6" s="18"/>
    </row>
    <row r="7" ht="15" customHeight="1" spans="1:7">
      <c r="A7" s="20">
        <v>1</v>
      </c>
      <c r="B7" s="20">
        <v>2</v>
      </c>
      <c r="C7" s="20">
        <v>3</v>
      </c>
      <c r="D7" s="20">
        <v>4</v>
      </c>
      <c r="E7" s="20">
        <v>5</v>
      </c>
      <c r="F7" s="20">
        <v>6</v>
      </c>
      <c r="G7" s="20">
        <v>7</v>
      </c>
    </row>
    <row r="8" ht="18.75" customHeight="1" spans="1:7">
      <c r="A8" s="21" t="s">
        <v>71</v>
      </c>
      <c r="B8" s="21" t="s">
        <v>696</v>
      </c>
      <c r="C8" s="21" t="s">
        <v>323</v>
      </c>
      <c r="D8" s="21" t="s">
        <v>697</v>
      </c>
      <c r="E8" s="22">
        <v>542460</v>
      </c>
      <c r="F8" s="22">
        <f t="shared" ref="F8:F16" si="0">E8*1.05</f>
        <v>569583</v>
      </c>
      <c r="G8" s="22"/>
    </row>
    <row r="9" ht="18.75" customHeight="1" spans="1:7">
      <c r="A9" s="21" t="s">
        <v>71</v>
      </c>
      <c r="B9" s="21" t="s">
        <v>698</v>
      </c>
      <c r="C9" s="21" t="s">
        <v>327</v>
      </c>
      <c r="D9" s="21" t="s">
        <v>697</v>
      </c>
      <c r="E9" s="22">
        <v>1761000</v>
      </c>
      <c r="F9" s="22">
        <f t="shared" si="0"/>
        <v>1849050</v>
      </c>
      <c r="G9" s="22"/>
    </row>
    <row r="10" ht="18.75" customHeight="1" spans="1:7">
      <c r="A10" s="21" t="s">
        <v>71</v>
      </c>
      <c r="B10" s="21" t="s">
        <v>699</v>
      </c>
      <c r="C10" s="21" t="s">
        <v>331</v>
      </c>
      <c r="D10" s="21" t="s">
        <v>697</v>
      </c>
      <c r="E10" s="22">
        <v>175000</v>
      </c>
      <c r="F10" s="22">
        <v>175000</v>
      </c>
      <c r="G10" s="22"/>
    </row>
    <row r="11" ht="18.75" customHeight="1" spans="1:7">
      <c r="A11" s="21" t="s">
        <v>71</v>
      </c>
      <c r="B11" s="21" t="s">
        <v>700</v>
      </c>
      <c r="C11" s="21" t="s">
        <v>335</v>
      </c>
      <c r="D11" s="21" t="s">
        <v>697</v>
      </c>
      <c r="E11" s="22">
        <v>45084</v>
      </c>
      <c r="F11" s="22">
        <f t="shared" si="0"/>
        <v>47338.2</v>
      </c>
      <c r="G11" s="22"/>
    </row>
    <row r="12" ht="18.75" customHeight="1" spans="1:7">
      <c r="A12" s="21" t="s">
        <v>71</v>
      </c>
      <c r="B12" s="21" t="s">
        <v>700</v>
      </c>
      <c r="C12" s="21" t="s">
        <v>338</v>
      </c>
      <c r="D12" s="21" t="s">
        <v>697</v>
      </c>
      <c r="E12" s="22">
        <v>287232</v>
      </c>
      <c r="F12" s="22">
        <f t="shared" si="0"/>
        <v>301593.6</v>
      </c>
      <c r="G12" s="22"/>
    </row>
    <row r="13" ht="18.75" customHeight="1" spans="1:7">
      <c r="A13" s="21" t="s">
        <v>71</v>
      </c>
      <c r="B13" s="21" t="s">
        <v>700</v>
      </c>
      <c r="C13" s="21" t="s">
        <v>339</v>
      </c>
      <c r="D13" s="21" t="s">
        <v>697</v>
      </c>
      <c r="E13" s="22">
        <v>2436</v>
      </c>
      <c r="F13" s="22">
        <f t="shared" si="0"/>
        <v>2557.8</v>
      </c>
      <c r="G13" s="22"/>
    </row>
    <row r="14" ht="18.75" customHeight="1" spans="1:7">
      <c r="A14" s="21" t="s">
        <v>71</v>
      </c>
      <c r="B14" s="21" t="s">
        <v>700</v>
      </c>
      <c r="C14" s="21" t="s">
        <v>340</v>
      </c>
      <c r="D14" s="21" t="s">
        <v>697</v>
      </c>
      <c r="E14" s="22">
        <v>2924055.6</v>
      </c>
      <c r="F14" s="22">
        <f t="shared" si="0"/>
        <v>3070258.38</v>
      </c>
      <c r="G14" s="22"/>
    </row>
    <row r="15" ht="18.75" customHeight="1" spans="1:7">
      <c r="A15" s="21" t="s">
        <v>71</v>
      </c>
      <c r="B15" s="21" t="s">
        <v>700</v>
      </c>
      <c r="C15" s="21" t="s">
        <v>341</v>
      </c>
      <c r="D15" s="21" t="s">
        <v>697</v>
      </c>
      <c r="E15" s="22">
        <v>7487769.6</v>
      </c>
      <c r="F15" s="22">
        <f t="shared" si="0"/>
        <v>7862158.08</v>
      </c>
      <c r="G15" s="22"/>
    </row>
    <row r="16" ht="18.75" customHeight="1" spans="1:7">
      <c r="A16" s="21" t="s">
        <v>71</v>
      </c>
      <c r="B16" s="21" t="s">
        <v>700</v>
      </c>
      <c r="C16" s="21" t="s">
        <v>342</v>
      </c>
      <c r="D16" s="21" t="s">
        <v>697</v>
      </c>
      <c r="E16" s="22">
        <v>1617600</v>
      </c>
      <c r="F16" s="22">
        <f t="shared" si="0"/>
        <v>1698480</v>
      </c>
      <c r="G16" s="22"/>
    </row>
    <row r="17" ht="18.75" customHeight="1" spans="1:7">
      <c r="A17" s="21" t="s">
        <v>71</v>
      </c>
      <c r="B17" s="21" t="s">
        <v>699</v>
      </c>
      <c r="C17" s="21" t="s">
        <v>343</v>
      </c>
      <c r="D17" s="21" t="s">
        <v>697</v>
      </c>
      <c r="E17" s="22">
        <v>800000</v>
      </c>
      <c r="F17" s="22">
        <v>800000</v>
      </c>
      <c r="G17" s="22"/>
    </row>
    <row r="18" ht="18.75" customHeight="1" spans="1:7">
      <c r="A18" s="21" t="s">
        <v>71</v>
      </c>
      <c r="B18" s="21" t="s">
        <v>699</v>
      </c>
      <c r="C18" s="21" t="s">
        <v>346</v>
      </c>
      <c r="D18" s="21" t="s">
        <v>697</v>
      </c>
      <c r="E18" s="22">
        <v>450000</v>
      </c>
      <c r="F18" s="22">
        <v>450000</v>
      </c>
      <c r="G18" s="22"/>
    </row>
    <row r="19" ht="18.75" customHeight="1" spans="1:7">
      <c r="A19" s="21" t="s">
        <v>71</v>
      </c>
      <c r="B19" s="21" t="s">
        <v>698</v>
      </c>
      <c r="C19" s="21" t="s">
        <v>347</v>
      </c>
      <c r="D19" s="21" t="s">
        <v>697</v>
      </c>
      <c r="E19" s="22">
        <v>400000</v>
      </c>
      <c r="F19" s="22">
        <v>400000</v>
      </c>
      <c r="G19" s="22"/>
    </row>
    <row r="20" ht="18.75" customHeight="1" spans="1:7">
      <c r="A20" s="21" t="s">
        <v>71</v>
      </c>
      <c r="B20" s="21" t="s">
        <v>698</v>
      </c>
      <c r="C20" s="21" t="s">
        <v>348</v>
      </c>
      <c r="D20" s="21" t="s">
        <v>697</v>
      </c>
      <c r="E20" s="22">
        <v>201000</v>
      </c>
      <c r="F20" s="22"/>
      <c r="G20" s="22"/>
    </row>
    <row r="21" ht="18.75" customHeight="1" spans="1:7">
      <c r="A21" s="21" t="s">
        <v>71</v>
      </c>
      <c r="B21" s="21" t="s">
        <v>701</v>
      </c>
      <c r="C21" s="21" t="s">
        <v>352</v>
      </c>
      <c r="D21" s="21" t="s">
        <v>697</v>
      </c>
      <c r="E21" s="22">
        <v>500000</v>
      </c>
      <c r="F21" s="22"/>
      <c r="G21" s="22"/>
    </row>
    <row r="22" ht="18.75" customHeight="1" spans="1:7">
      <c r="A22" s="21" t="s">
        <v>71</v>
      </c>
      <c r="B22" s="21" t="s">
        <v>698</v>
      </c>
      <c r="C22" s="21" t="s">
        <v>356</v>
      </c>
      <c r="D22" s="21" t="s">
        <v>697</v>
      </c>
      <c r="E22" s="22">
        <v>131100</v>
      </c>
      <c r="F22" s="22"/>
      <c r="G22" s="22"/>
    </row>
    <row r="23" ht="18.75" customHeight="1" spans="1:7">
      <c r="A23" s="21" t="s">
        <v>71</v>
      </c>
      <c r="B23" s="21" t="s">
        <v>701</v>
      </c>
      <c r="C23" s="21" t="s">
        <v>358</v>
      </c>
      <c r="D23" s="21" t="s">
        <v>697</v>
      </c>
      <c r="E23" s="22">
        <v>30000</v>
      </c>
      <c r="F23" s="22"/>
      <c r="G23" s="22"/>
    </row>
    <row r="24" ht="18.75" customHeight="1" spans="1:7">
      <c r="A24" s="21" t="s">
        <v>71</v>
      </c>
      <c r="B24" s="21" t="s">
        <v>701</v>
      </c>
      <c r="C24" s="21" t="s">
        <v>360</v>
      </c>
      <c r="D24" s="21" t="s">
        <v>697</v>
      </c>
      <c r="E24" s="22">
        <v>70000</v>
      </c>
      <c r="F24" s="22"/>
      <c r="G24" s="22"/>
    </row>
    <row r="25" ht="18.75" customHeight="1" spans="1:7">
      <c r="A25" s="21" t="s">
        <v>71</v>
      </c>
      <c r="B25" s="21" t="s">
        <v>701</v>
      </c>
      <c r="C25" s="21" t="s">
        <v>364</v>
      </c>
      <c r="D25" s="21" t="s">
        <v>697</v>
      </c>
      <c r="E25" s="22">
        <v>105245</v>
      </c>
      <c r="F25" s="22"/>
      <c r="G25" s="22"/>
    </row>
    <row r="26" ht="18.75" customHeight="1" spans="1:7">
      <c r="A26" s="21" t="s">
        <v>71</v>
      </c>
      <c r="B26" s="21" t="s">
        <v>701</v>
      </c>
      <c r="C26" s="21" t="s">
        <v>366</v>
      </c>
      <c r="D26" s="21" t="s">
        <v>697</v>
      </c>
      <c r="E26" s="22">
        <v>188953.6</v>
      </c>
      <c r="F26" s="22"/>
      <c r="G26" s="22"/>
    </row>
    <row r="27" ht="18.75" customHeight="1" spans="1:7">
      <c r="A27" s="21" t="s">
        <v>71</v>
      </c>
      <c r="B27" s="21" t="s">
        <v>701</v>
      </c>
      <c r="C27" s="21" t="s">
        <v>368</v>
      </c>
      <c r="D27" s="21" t="s">
        <v>697</v>
      </c>
      <c r="E27" s="22">
        <v>2753127.03</v>
      </c>
      <c r="F27" s="22"/>
      <c r="G27" s="22"/>
    </row>
    <row r="28" ht="18.75" customHeight="1" spans="1:7">
      <c r="A28" s="21" t="s">
        <v>71</v>
      </c>
      <c r="B28" s="21" t="s">
        <v>701</v>
      </c>
      <c r="C28" s="21" t="s">
        <v>371</v>
      </c>
      <c r="D28" s="21" t="s">
        <v>697</v>
      </c>
      <c r="E28" s="23">
        <v>35000000</v>
      </c>
      <c r="F28" s="22">
        <f>E28*0.8</f>
        <v>28000000</v>
      </c>
      <c r="G28" s="22"/>
    </row>
    <row r="29" ht="18.75" customHeight="1" spans="1:7">
      <c r="A29" s="24" t="s">
        <v>57</v>
      </c>
      <c r="B29" s="25" t="s">
        <v>586</v>
      </c>
      <c r="C29" s="25"/>
      <c r="D29" s="25"/>
      <c r="E29" s="23">
        <f>SUM(E8:E28)</f>
        <v>55472062.83</v>
      </c>
      <c r="F29" s="23">
        <f>SUM(F8:F28)</f>
        <v>45226019.06</v>
      </c>
      <c r="G29" s="23">
        <f>SUM(G8:G28)</f>
        <v>0</v>
      </c>
    </row>
  </sheetData>
  <mergeCells count="11">
    <mergeCell ref="A2:G2"/>
    <mergeCell ref="A3:D3"/>
    <mergeCell ref="E4:G4"/>
    <mergeCell ref="A29:D29"/>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zoomScale="85" zoomScaleNormal="85" workbookViewId="0">
      <selection activeCell="C22" sqref="C22"/>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ht="17.25" customHeight="1" spans="1:19">
      <c r="A1" s="244" t="s">
        <v>53</v>
      </c>
    </row>
    <row r="2" ht="41.25" customHeight="1" spans="1:19">
      <c r="A2" s="225" t="s">
        <v>54</v>
      </c>
    </row>
    <row r="3" ht="17.25" customHeight="1" spans="1:19">
      <c r="A3" s="226" t="s">
        <v>2</v>
      </c>
      <c r="S3" s="224" t="s">
        <v>3</v>
      </c>
    </row>
    <row r="4" ht="21.75" customHeight="1" spans="1:19">
      <c r="A4" s="245" t="s">
        <v>55</v>
      </c>
      <c r="B4" s="246" t="s">
        <v>56</v>
      </c>
      <c r="C4" s="246" t="s">
        <v>57</v>
      </c>
      <c r="D4" s="247" t="s">
        <v>58</v>
      </c>
      <c r="E4" s="247"/>
      <c r="F4" s="247"/>
      <c r="G4" s="247"/>
      <c r="H4" s="247"/>
      <c r="I4" s="248"/>
      <c r="J4" s="247"/>
      <c r="K4" s="247"/>
      <c r="L4" s="247"/>
      <c r="M4" s="247"/>
      <c r="N4" s="249"/>
      <c r="O4" s="247" t="s">
        <v>47</v>
      </c>
      <c r="P4" s="247"/>
      <c r="Q4" s="247"/>
      <c r="R4" s="247"/>
      <c r="S4" s="249"/>
    </row>
    <row r="5" ht="27" customHeight="1" spans="1:19">
      <c r="A5" s="250"/>
      <c r="B5" s="251"/>
      <c r="C5" s="251"/>
      <c r="D5" s="251" t="s">
        <v>59</v>
      </c>
      <c r="E5" s="251" t="s">
        <v>60</v>
      </c>
      <c r="F5" s="251" t="s">
        <v>61</v>
      </c>
      <c r="G5" s="251" t="s">
        <v>62</v>
      </c>
      <c r="H5" s="251" t="s">
        <v>63</v>
      </c>
      <c r="I5" s="252" t="s">
        <v>64</v>
      </c>
      <c r="J5" s="253"/>
      <c r="K5" s="253"/>
      <c r="L5" s="253"/>
      <c r="M5" s="253"/>
      <c r="N5" s="254"/>
      <c r="O5" s="251" t="s">
        <v>59</v>
      </c>
      <c r="P5" s="251" t="s">
        <v>60</v>
      </c>
      <c r="Q5" s="251" t="s">
        <v>61</v>
      </c>
      <c r="R5" s="251" t="s">
        <v>62</v>
      </c>
      <c r="S5" s="251" t="s">
        <v>65</v>
      </c>
    </row>
    <row r="6" ht="30" customHeight="1" spans="1:19">
      <c r="A6" s="255"/>
      <c r="B6" s="256"/>
      <c r="C6" s="257"/>
      <c r="D6" s="257"/>
      <c r="E6" s="257"/>
      <c r="F6" s="257"/>
      <c r="G6" s="257"/>
      <c r="H6" s="257"/>
      <c r="I6" s="258" t="s">
        <v>59</v>
      </c>
      <c r="J6" s="254" t="s">
        <v>66</v>
      </c>
      <c r="K6" s="254" t="s">
        <v>67</v>
      </c>
      <c r="L6" s="254" t="s">
        <v>68</v>
      </c>
      <c r="M6" s="254" t="s">
        <v>69</v>
      </c>
      <c r="N6" s="254" t="s">
        <v>70</v>
      </c>
      <c r="O6" s="259"/>
      <c r="P6" s="259"/>
      <c r="Q6" s="259"/>
      <c r="R6" s="259"/>
      <c r="S6" s="257"/>
    </row>
    <row r="7" ht="15" customHeight="1" spans="1:19">
      <c r="A7" s="260">
        <v>1</v>
      </c>
      <c r="B7" s="260">
        <v>2</v>
      </c>
      <c r="C7" s="260">
        <v>3</v>
      </c>
      <c r="D7" s="260">
        <v>4</v>
      </c>
      <c r="E7" s="260">
        <v>5</v>
      </c>
      <c r="F7" s="260">
        <v>6</v>
      </c>
      <c r="G7" s="260">
        <v>7</v>
      </c>
      <c r="H7" s="260">
        <v>8</v>
      </c>
      <c r="I7" s="258">
        <v>9</v>
      </c>
      <c r="J7" s="260">
        <v>10</v>
      </c>
      <c r="K7" s="260">
        <v>11</v>
      </c>
      <c r="L7" s="260">
        <v>12</v>
      </c>
      <c r="M7" s="260">
        <v>13</v>
      </c>
      <c r="N7" s="260">
        <v>14</v>
      </c>
      <c r="O7" s="260">
        <v>15</v>
      </c>
      <c r="P7" s="260">
        <v>16</v>
      </c>
      <c r="Q7" s="260">
        <v>17</v>
      </c>
      <c r="R7" s="260">
        <v>18</v>
      </c>
      <c r="S7" s="260">
        <v>19</v>
      </c>
    </row>
    <row r="8" ht="18" customHeight="1" spans="1:19">
      <c r="A8" s="21">
        <v>551</v>
      </c>
      <c r="B8" s="21" t="s">
        <v>71</v>
      </c>
      <c r="C8" s="195">
        <v>72728225.64</v>
      </c>
      <c r="D8" s="195">
        <v>37728225.64</v>
      </c>
      <c r="E8" s="195">
        <v>37491880.64</v>
      </c>
      <c r="F8" s="195"/>
      <c r="G8" s="195">
        <v>236345</v>
      </c>
      <c r="H8" s="195"/>
      <c r="I8" s="195">
        <v>35000000</v>
      </c>
      <c r="J8" s="195"/>
      <c r="K8" s="195"/>
      <c r="L8" s="195">
        <v>35000000</v>
      </c>
      <c r="M8" s="195"/>
      <c r="N8" s="195"/>
      <c r="O8" s="195"/>
      <c r="P8" s="195"/>
      <c r="Q8" s="195"/>
      <c r="R8" s="195"/>
      <c r="S8" s="195"/>
    </row>
    <row r="9" ht="18" customHeight="1" spans="1:19">
      <c r="A9" s="261">
        <v>551001</v>
      </c>
      <c r="B9" s="262" t="s">
        <v>71</v>
      </c>
      <c r="C9" s="195">
        <v>72728225.64</v>
      </c>
      <c r="D9" s="195">
        <v>37728225.64</v>
      </c>
      <c r="E9" s="195">
        <v>37491880.64</v>
      </c>
      <c r="F9" s="195"/>
      <c r="G9" s="195">
        <v>236345</v>
      </c>
      <c r="H9" s="195"/>
      <c r="I9" s="195">
        <v>35000000</v>
      </c>
      <c r="J9" s="195"/>
      <c r="K9" s="195"/>
      <c r="L9" s="195">
        <v>35000000</v>
      </c>
      <c r="M9" s="195"/>
      <c r="N9" s="195"/>
      <c r="O9" s="195"/>
      <c r="P9" s="195"/>
      <c r="Q9" s="195"/>
      <c r="R9" s="195"/>
      <c r="S9" s="195"/>
    </row>
    <row r="10" ht="18" customHeight="1" spans="1:19">
      <c r="A10" s="261" t="s">
        <v>57</v>
      </c>
      <c r="B10" s="263"/>
      <c r="C10" s="195">
        <v>72728225.64</v>
      </c>
      <c r="D10" s="195">
        <v>37728225.64</v>
      </c>
      <c r="E10" s="195">
        <v>37491880.64</v>
      </c>
      <c r="F10" s="195"/>
      <c r="G10" s="195">
        <v>236345</v>
      </c>
      <c r="H10" s="195"/>
      <c r="I10" s="195">
        <v>35000000</v>
      </c>
      <c r="J10" s="195"/>
      <c r="K10" s="195"/>
      <c r="L10" s="195">
        <v>35000000</v>
      </c>
      <c r="M10" s="195"/>
      <c r="N10" s="195"/>
      <c r="O10" s="195"/>
      <c r="P10" s="195"/>
      <c r="Q10" s="195"/>
      <c r="R10" s="195"/>
      <c r="S10" s="195"/>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58"/>
  <sheetViews>
    <sheetView showGridLines="0" showZeros="0" zoomScale="85" zoomScaleNormal="85" workbookViewId="0">
      <pane ySplit="5" topLeftCell="A45" activePane="bottomLeft" state="frozen"/>
      <selection/>
      <selection pane="bottomLeft" activeCell="F58" sqref="F58:J58"/>
    </sheetView>
  </sheetViews>
  <sheetFormatPr defaultColWidth="8.575" defaultRowHeight="12.75" customHeight="1"/>
  <cols>
    <col min="1" max="1" width="14.2833333333333" style="1" customWidth="1"/>
    <col min="2" max="2" width="37.575" style="1" customWidth="1"/>
    <col min="3" max="8" width="24.575" style="1" customWidth="1"/>
    <col min="9" max="9" width="26.7166666666667" style="1" customWidth="1"/>
    <col min="10" max="11" width="24.425" style="1" customWidth="1"/>
    <col min="12" max="15" width="24.575" style="1" customWidth="1"/>
    <col min="16" max="16384" width="8.575" style="1"/>
  </cols>
  <sheetData>
    <row r="1" ht="17.25" customHeight="1" spans="1:15">
      <c r="A1" s="224" t="s">
        <v>72</v>
      </c>
    </row>
    <row r="2" ht="41.25" customHeight="1" spans="1:15">
      <c r="A2" s="225" t="s">
        <v>73</v>
      </c>
    </row>
    <row r="3" ht="17.25" customHeight="1" spans="1:15">
      <c r="A3" s="226" t="s">
        <v>2</v>
      </c>
      <c r="O3" s="224" t="s">
        <v>3</v>
      </c>
    </row>
    <row r="4" ht="27" customHeight="1" spans="1:15">
      <c r="A4" s="227" t="s">
        <v>74</v>
      </c>
      <c r="B4" s="227" t="s">
        <v>75</v>
      </c>
      <c r="C4" s="227" t="s">
        <v>57</v>
      </c>
      <c r="D4" s="228" t="s">
        <v>60</v>
      </c>
      <c r="E4" s="229"/>
      <c r="F4" s="230"/>
      <c r="G4" s="231" t="s">
        <v>61</v>
      </c>
      <c r="H4" s="231" t="s">
        <v>62</v>
      </c>
      <c r="I4" s="231" t="s">
        <v>76</v>
      </c>
      <c r="J4" s="228" t="s">
        <v>64</v>
      </c>
      <c r="K4" s="229"/>
      <c r="L4" s="229"/>
      <c r="M4" s="229"/>
      <c r="N4" s="232"/>
      <c r="O4" s="233"/>
    </row>
    <row r="5" ht="42" customHeight="1" spans="1:15">
      <c r="A5" s="234"/>
      <c r="B5" s="234"/>
      <c r="C5" s="235"/>
      <c r="D5" s="236" t="s">
        <v>59</v>
      </c>
      <c r="E5" s="236" t="s">
        <v>77</v>
      </c>
      <c r="F5" s="236" t="s">
        <v>78</v>
      </c>
      <c r="G5" s="235"/>
      <c r="H5" s="235"/>
      <c r="I5" s="234"/>
      <c r="J5" s="236" t="s">
        <v>59</v>
      </c>
      <c r="K5" s="237" t="s">
        <v>79</v>
      </c>
      <c r="L5" s="237" t="s">
        <v>80</v>
      </c>
      <c r="M5" s="237" t="s">
        <v>81</v>
      </c>
      <c r="N5" s="237" t="s">
        <v>82</v>
      </c>
      <c r="O5" s="237" t="s">
        <v>83</v>
      </c>
    </row>
    <row r="6" ht="18" customHeight="1" spans="1:15">
      <c r="A6" s="238" t="s">
        <v>84</v>
      </c>
      <c r="B6" s="238" t="s">
        <v>85</v>
      </c>
      <c r="C6" s="238" t="s">
        <v>86</v>
      </c>
      <c r="D6" s="239" t="s">
        <v>87</v>
      </c>
      <c r="E6" s="239" t="s">
        <v>88</v>
      </c>
      <c r="F6" s="239" t="s">
        <v>89</v>
      </c>
      <c r="G6" s="239" t="s">
        <v>90</v>
      </c>
      <c r="H6" s="239" t="s">
        <v>91</v>
      </c>
      <c r="I6" s="239" t="s">
        <v>92</v>
      </c>
      <c r="J6" s="239" t="s">
        <v>93</v>
      </c>
      <c r="K6" s="239" t="s">
        <v>94</v>
      </c>
      <c r="L6" s="239" t="s">
        <v>95</v>
      </c>
      <c r="M6" s="239" t="s">
        <v>96</v>
      </c>
      <c r="N6" s="238" t="s">
        <v>97</v>
      </c>
      <c r="O6" s="239" t="s">
        <v>98</v>
      </c>
    </row>
    <row r="7" ht="18" customHeight="1" spans="1:15">
      <c r="A7" s="213" t="s">
        <v>99</v>
      </c>
      <c r="B7" s="213" t="s">
        <v>100</v>
      </c>
      <c r="C7" s="240">
        <f>D7+G7+H7+I7+J7</f>
        <v>43036056</v>
      </c>
      <c r="D7" s="241">
        <f t="shared" ref="D7:D12" si="0">E7+F7</f>
        <v>8036056</v>
      </c>
      <c r="E7" s="241">
        <v>5131596</v>
      </c>
      <c r="F7" s="241">
        <v>2904460</v>
      </c>
      <c r="G7" s="239"/>
      <c r="H7" s="239"/>
      <c r="I7" s="239"/>
      <c r="J7" s="241">
        <v>35000000</v>
      </c>
      <c r="K7" s="239"/>
      <c r="L7" s="239"/>
      <c r="M7" s="241">
        <v>35000000</v>
      </c>
      <c r="N7" s="238"/>
      <c r="O7" s="239"/>
    </row>
    <row r="8" ht="18" customHeight="1" spans="1:15">
      <c r="A8" s="214" t="s">
        <v>101</v>
      </c>
      <c r="B8" s="214" t="s">
        <v>102</v>
      </c>
      <c r="C8" s="240">
        <f t="shared" ref="C8:C40" si="1">D8+G8+H8+I8+J8</f>
        <v>366631</v>
      </c>
      <c r="D8" s="241">
        <f t="shared" si="0"/>
        <v>366631</v>
      </c>
      <c r="E8" s="241">
        <v>165631</v>
      </c>
      <c r="F8" s="241">
        <v>201000</v>
      </c>
      <c r="G8" s="239"/>
      <c r="H8" s="239"/>
      <c r="I8" s="239"/>
      <c r="J8" s="241"/>
      <c r="K8" s="239"/>
      <c r="L8" s="239"/>
      <c r="M8" s="241"/>
      <c r="N8" s="238"/>
      <c r="O8" s="239"/>
    </row>
    <row r="9" ht="18" customHeight="1" spans="1:15">
      <c r="A9" s="215" t="s">
        <v>103</v>
      </c>
      <c r="B9" s="215" t="s">
        <v>104</v>
      </c>
      <c r="C9" s="240">
        <f t="shared" si="1"/>
        <v>165631</v>
      </c>
      <c r="D9" s="241">
        <f t="shared" si="0"/>
        <v>165631</v>
      </c>
      <c r="E9" s="241">
        <v>165631</v>
      </c>
      <c r="F9" s="241"/>
      <c r="G9" s="239"/>
      <c r="H9" s="239"/>
      <c r="I9" s="239"/>
      <c r="J9" s="239"/>
      <c r="K9" s="239"/>
      <c r="L9" s="239"/>
      <c r="M9" s="239"/>
      <c r="N9" s="238"/>
      <c r="O9" s="239"/>
    </row>
    <row r="10" ht="18" customHeight="1" spans="1:15">
      <c r="A10" s="215" t="s">
        <v>105</v>
      </c>
      <c r="B10" s="215" t="s">
        <v>106</v>
      </c>
      <c r="C10" s="240">
        <f t="shared" si="1"/>
        <v>201000</v>
      </c>
      <c r="D10" s="241">
        <f t="shared" si="0"/>
        <v>201000</v>
      </c>
      <c r="E10" s="241"/>
      <c r="F10" s="241">
        <v>201000</v>
      </c>
      <c r="G10" s="239"/>
      <c r="H10" s="239"/>
      <c r="I10" s="239"/>
      <c r="J10" s="239"/>
      <c r="K10" s="239"/>
      <c r="L10" s="239"/>
      <c r="M10" s="239"/>
      <c r="N10" s="238"/>
      <c r="O10" s="239"/>
    </row>
    <row r="11" ht="18" customHeight="1" spans="1:15">
      <c r="A11" s="214" t="s">
        <v>107</v>
      </c>
      <c r="B11" s="214" t="s">
        <v>108</v>
      </c>
      <c r="C11" s="240">
        <f t="shared" si="1"/>
        <v>42177965</v>
      </c>
      <c r="D11" s="241">
        <f t="shared" si="0"/>
        <v>7177965</v>
      </c>
      <c r="E11" s="241">
        <v>4474505</v>
      </c>
      <c r="F11" s="241">
        <v>2703460</v>
      </c>
      <c r="G11" s="239"/>
      <c r="H11" s="239"/>
      <c r="I11" s="239"/>
      <c r="J11" s="241">
        <v>35000000</v>
      </c>
      <c r="K11" s="239"/>
      <c r="L11" s="239"/>
      <c r="M11" s="241">
        <v>35000000</v>
      </c>
      <c r="N11" s="238"/>
      <c r="O11" s="239"/>
    </row>
    <row r="12" ht="18" customHeight="1" spans="1:15">
      <c r="A12" s="215" t="s">
        <v>109</v>
      </c>
      <c r="B12" s="215" t="s">
        <v>104</v>
      </c>
      <c r="C12" s="240">
        <f t="shared" si="1"/>
        <v>7177965</v>
      </c>
      <c r="D12" s="241">
        <f t="shared" si="0"/>
        <v>7177965</v>
      </c>
      <c r="E12" s="241">
        <v>4474505</v>
      </c>
      <c r="F12" s="241">
        <v>2703460</v>
      </c>
      <c r="G12" s="239"/>
      <c r="H12" s="239"/>
      <c r="I12" s="239"/>
      <c r="J12" s="241"/>
      <c r="K12" s="239"/>
      <c r="L12" s="239"/>
      <c r="M12" s="239"/>
      <c r="N12" s="238"/>
      <c r="O12" s="239"/>
    </row>
    <row r="13" ht="18" customHeight="1" spans="1:15">
      <c r="A13" s="215">
        <v>2010399</v>
      </c>
      <c r="B13" s="215" t="s">
        <v>110</v>
      </c>
      <c r="C13" s="240">
        <f t="shared" si="1"/>
        <v>35000000</v>
      </c>
      <c r="D13" s="241">
        <v>0</v>
      </c>
      <c r="E13" s="241"/>
      <c r="F13" s="241"/>
      <c r="G13" s="239"/>
      <c r="H13" s="239"/>
      <c r="I13" s="239"/>
      <c r="J13" s="241">
        <v>35000000</v>
      </c>
      <c r="K13" s="239"/>
      <c r="L13" s="239"/>
      <c r="M13" s="241">
        <v>35000000</v>
      </c>
      <c r="N13" s="238"/>
      <c r="O13" s="239"/>
    </row>
    <row r="14" ht="18" customHeight="1" spans="1:15">
      <c r="A14" s="214" t="s">
        <v>111</v>
      </c>
      <c r="B14" s="214" t="s">
        <v>112</v>
      </c>
      <c r="C14" s="240">
        <f t="shared" si="1"/>
        <v>491460</v>
      </c>
      <c r="D14" s="241">
        <f t="shared" ref="D14:D57" si="2">E14+F14</f>
        <v>491460</v>
      </c>
      <c r="E14" s="241">
        <v>491460</v>
      </c>
      <c r="F14" s="241"/>
      <c r="G14" s="239"/>
      <c r="H14" s="239"/>
      <c r="I14" s="239"/>
      <c r="J14" s="239"/>
      <c r="K14" s="239"/>
      <c r="L14" s="239"/>
      <c r="M14" s="239"/>
      <c r="N14" s="238"/>
      <c r="O14" s="239"/>
    </row>
    <row r="15" ht="18" customHeight="1" spans="1:15">
      <c r="A15" s="215" t="s">
        <v>113</v>
      </c>
      <c r="B15" s="215" t="s">
        <v>104</v>
      </c>
      <c r="C15" s="240">
        <f t="shared" si="1"/>
        <v>491460</v>
      </c>
      <c r="D15" s="241">
        <f t="shared" si="2"/>
        <v>491460</v>
      </c>
      <c r="E15" s="241">
        <v>491460</v>
      </c>
      <c r="F15" s="241"/>
      <c r="G15" s="239"/>
      <c r="H15" s="239"/>
      <c r="I15" s="239"/>
      <c r="J15" s="239"/>
      <c r="K15" s="239"/>
      <c r="L15" s="239"/>
      <c r="M15" s="239"/>
      <c r="N15" s="238"/>
      <c r="O15" s="239"/>
    </row>
    <row r="16" ht="18" customHeight="1" spans="1:15">
      <c r="A16" s="213" t="s">
        <v>114</v>
      </c>
      <c r="B16" s="213" t="s">
        <v>115</v>
      </c>
      <c r="C16" s="240">
        <f t="shared" si="1"/>
        <v>437719</v>
      </c>
      <c r="D16" s="241">
        <f t="shared" si="2"/>
        <v>437719</v>
      </c>
      <c r="E16" s="241">
        <v>407719</v>
      </c>
      <c r="F16" s="241">
        <v>30000</v>
      </c>
      <c r="G16" s="239"/>
      <c r="H16" s="239"/>
      <c r="I16" s="239"/>
      <c r="J16" s="239"/>
      <c r="K16" s="239"/>
      <c r="L16" s="239"/>
      <c r="M16" s="239"/>
      <c r="N16" s="238"/>
      <c r="O16" s="239"/>
    </row>
    <row r="17" ht="18" customHeight="1" spans="1:15">
      <c r="A17" s="214" t="s">
        <v>116</v>
      </c>
      <c r="B17" s="214" t="s">
        <v>117</v>
      </c>
      <c r="C17" s="240">
        <f t="shared" si="1"/>
        <v>437719</v>
      </c>
      <c r="D17" s="241">
        <f t="shared" si="2"/>
        <v>437719</v>
      </c>
      <c r="E17" s="241">
        <v>407719</v>
      </c>
      <c r="F17" s="241">
        <v>30000</v>
      </c>
      <c r="G17" s="239"/>
      <c r="H17" s="239"/>
      <c r="I17" s="239"/>
      <c r="J17" s="239"/>
      <c r="K17" s="239"/>
      <c r="L17" s="239"/>
      <c r="M17" s="239"/>
      <c r="N17" s="238"/>
      <c r="O17" s="239"/>
    </row>
    <row r="18" ht="18" customHeight="1" spans="1:15">
      <c r="A18" s="215" t="s">
        <v>118</v>
      </c>
      <c r="B18" s="215" t="s">
        <v>119</v>
      </c>
      <c r="C18" s="240">
        <f t="shared" si="1"/>
        <v>407719</v>
      </c>
      <c r="D18" s="241">
        <f t="shared" si="2"/>
        <v>407719</v>
      </c>
      <c r="E18" s="241">
        <v>407719</v>
      </c>
      <c r="F18" s="241"/>
      <c r="G18" s="239"/>
      <c r="H18" s="239"/>
      <c r="I18" s="239"/>
      <c r="J18" s="239"/>
      <c r="K18" s="239"/>
      <c r="L18" s="239"/>
      <c r="M18" s="239"/>
      <c r="N18" s="238"/>
      <c r="O18" s="239"/>
    </row>
    <row r="19" ht="18" customHeight="1" spans="1:15">
      <c r="A19" s="215" t="s">
        <v>120</v>
      </c>
      <c r="B19" s="215" t="s">
        <v>121</v>
      </c>
      <c r="C19" s="240">
        <f t="shared" si="1"/>
        <v>30000</v>
      </c>
      <c r="D19" s="241">
        <f t="shared" si="2"/>
        <v>30000</v>
      </c>
      <c r="E19" s="241"/>
      <c r="F19" s="241">
        <v>30000</v>
      </c>
      <c r="G19" s="239"/>
      <c r="H19" s="239"/>
      <c r="I19" s="239"/>
      <c r="J19" s="239"/>
      <c r="K19" s="239"/>
      <c r="L19" s="239"/>
      <c r="M19" s="239"/>
      <c r="N19" s="238"/>
      <c r="O19" s="239"/>
    </row>
    <row r="20" ht="18" customHeight="1" spans="1:15">
      <c r="A20" s="213" t="s">
        <v>122</v>
      </c>
      <c r="B20" s="213" t="s">
        <v>123</v>
      </c>
      <c r="C20" s="240">
        <f t="shared" si="1"/>
        <v>2062019.39</v>
      </c>
      <c r="D20" s="241">
        <f t="shared" si="2"/>
        <v>2062019.39</v>
      </c>
      <c r="E20" s="241">
        <v>2016935.39</v>
      </c>
      <c r="F20" s="241">
        <v>45084</v>
      </c>
      <c r="G20" s="239"/>
      <c r="H20" s="239"/>
      <c r="I20" s="239"/>
      <c r="J20" s="239"/>
      <c r="K20" s="239"/>
      <c r="L20" s="239"/>
      <c r="M20" s="239"/>
      <c r="N20" s="238"/>
      <c r="O20" s="239"/>
    </row>
    <row r="21" ht="18" customHeight="1" spans="1:15">
      <c r="A21" s="214" t="s">
        <v>124</v>
      </c>
      <c r="B21" s="214" t="s">
        <v>125</v>
      </c>
      <c r="C21" s="240">
        <f t="shared" si="1"/>
        <v>1976684.14</v>
      </c>
      <c r="D21" s="241">
        <f t="shared" si="2"/>
        <v>1976684.14</v>
      </c>
      <c r="E21" s="241">
        <v>1976684.14</v>
      </c>
      <c r="F21" s="241"/>
      <c r="G21" s="239"/>
      <c r="H21" s="239"/>
      <c r="I21" s="239"/>
      <c r="J21" s="239"/>
      <c r="K21" s="239"/>
      <c r="L21" s="239"/>
      <c r="M21" s="239"/>
      <c r="N21" s="238"/>
      <c r="O21" s="239"/>
    </row>
    <row r="22" ht="18" customHeight="1" spans="1:15">
      <c r="A22" s="215" t="s">
        <v>126</v>
      </c>
      <c r="B22" s="215" t="s">
        <v>127</v>
      </c>
      <c r="C22" s="240">
        <f t="shared" si="1"/>
        <v>1756684.14</v>
      </c>
      <c r="D22" s="241">
        <f t="shared" si="2"/>
        <v>1756684.14</v>
      </c>
      <c r="E22" s="241">
        <v>1756684.14</v>
      </c>
      <c r="F22" s="241"/>
      <c r="G22" s="239"/>
      <c r="H22" s="239"/>
      <c r="I22" s="239"/>
      <c r="J22" s="239"/>
      <c r="K22" s="239"/>
      <c r="L22" s="239"/>
      <c r="M22" s="239"/>
      <c r="N22" s="238"/>
      <c r="O22" s="239"/>
    </row>
    <row r="23" ht="18" customHeight="1" spans="1:15">
      <c r="A23" s="215" t="s">
        <v>128</v>
      </c>
      <c r="B23" s="215" t="s">
        <v>129</v>
      </c>
      <c r="C23" s="240">
        <f t="shared" si="1"/>
        <v>220000</v>
      </c>
      <c r="D23" s="241">
        <f t="shared" si="2"/>
        <v>220000</v>
      </c>
      <c r="E23" s="241">
        <v>220000</v>
      </c>
      <c r="F23" s="241"/>
      <c r="G23" s="239"/>
      <c r="H23" s="239"/>
      <c r="I23" s="239"/>
      <c r="J23" s="239"/>
      <c r="K23" s="239"/>
      <c r="L23" s="239"/>
      <c r="M23" s="239"/>
      <c r="N23" s="238"/>
      <c r="O23" s="239"/>
    </row>
    <row r="24" ht="18" customHeight="1" spans="1:15">
      <c r="A24" s="214" t="s">
        <v>130</v>
      </c>
      <c r="B24" s="214" t="s">
        <v>131</v>
      </c>
      <c r="C24" s="240">
        <f t="shared" si="1"/>
        <v>45084</v>
      </c>
      <c r="D24" s="241">
        <f t="shared" si="2"/>
        <v>45084</v>
      </c>
      <c r="E24" s="241"/>
      <c r="F24" s="241">
        <v>45084</v>
      </c>
      <c r="G24" s="239"/>
      <c r="H24" s="239"/>
      <c r="I24" s="239"/>
      <c r="J24" s="239"/>
      <c r="K24" s="239"/>
      <c r="L24" s="239"/>
      <c r="M24" s="239"/>
      <c r="N24" s="238"/>
      <c r="O24" s="239"/>
    </row>
    <row r="25" ht="18" customHeight="1" spans="1:15">
      <c r="A25" s="215" t="s">
        <v>132</v>
      </c>
      <c r="B25" s="215" t="s">
        <v>133</v>
      </c>
      <c r="C25" s="240">
        <f t="shared" si="1"/>
        <v>45084</v>
      </c>
      <c r="D25" s="241">
        <f t="shared" si="2"/>
        <v>45084</v>
      </c>
      <c r="E25" s="241"/>
      <c r="F25" s="241">
        <v>45084</v>
      </c>
      <c r="G25" s="239"/>
      <c r="H25" s="239"/>
      <c r="I25" s="239"/>
      <c r="J25" s="239"/>
      <c r="K25" s="239"/>
      <c r="L25" s="239"/>
      <c r="M25" s="239"/>
      <c r="N25" s="238"/>
      <c r="O25" s="239"/>
    </row>
    <row r="26" ht="18" customHeight="1" spans="1:15">
      <c r="A26" s="214" t="s">
        <v>134</v>
      </c>
      <c r="B26" s="214" t="s">
        <v>135</v>
      </c>
      <c r="C26" s="240">
        <f t="shared" si="1"/>
        <v>40251.25</v>
      </c>
      <c r="D26" s="241">
        <f t="shared" si="2"/>
        <v>40251.25</v>
      </c>
      <c r="E26" s="241">
        <v>40251.25</v>
      </c>
      <c r="F26" s="241"/>
      <c r="G26" s="239"/>
      <c r="H26" s="239"/>
      <c r="I26" s="239"/>
      <c r="J26" s="239"/>
      <c r="K26" s="239"/>
      <c r="L26" s="239"/>
      <c r="M26" s="239"/>
      <c r="N26" s="238"/>
      <c r="O26" s="239"/>
    </row>
    <row r="27" ht="18" customHeight="1" spans="1:15">
      <c r="A27" s="215" t="s">
        <v>136</v>
      </c>
      <c r="B27" s="215" t="s">
        <v>135</v>
      </c>
      <c r="C27" s="240">
        <f t="shared" si="1"/>
        <v>40251.25</v>
      </c>
      <c r="D27" s="241">
        <f t="shared" si="2"/>
        <v>40251.25</v>
      </c>
      <c r="E27" s="241">
        <v>40251.25</v>
      </c>
      <c r="F27" s="241"/>
      <c r="G27" s="239"/>
      <c r="H27" s="239"/>
      <c r="I27" s="239"/>
      <c r="J27" s="239"/>
      <c r="K27" s="239"/>
      <c r="L27" s="239"/>
      <c r="M27" s="239"/>
      <c r="N27" s="238"/>
      <c r="O27" s="239"/>
    </row>
    <row r="28" ht="18" customHeight="1" spans="1:15">
      <c r="A28" s="213" t="s">
        <v>137</v>
      </c>
      <c r="B28" s="213" t="s">
        <v>138</v>
      </c>
      <c r="C28" s="240">
        <f t="shared" si="1"/>
        <v>1794218.3</v>
      </c>
      <c r="D28" s="241">
        <f t="shared" si="2"/>
        <v>1794218.3</v>
      </c>
      <c r="E28" s="241">
        <v>1794218.3</v>
      </c>
      <c r="F28" s="241"/>
      <c r="G28" s="239"/>
      <c r="H28" s="239"/>
      <c r="I28" s="239"/>
      <c r="J28" s="239"/>
      <c r="K28" s="239"/>
      <c r="L28" s="239"/>
      <c r="M28" s="239"/>
      <c r="N28" s="238"/>
      <c r="O28" s="239"/>
    </row>
    <row r="29" ht="18" customHeight="1" spans="1:15">
      <c r="A29" s="214" t="s">
        <v>139</v>
      </c>
      <c r="B29" s="214" t="s">
        <v>140</v>
      </c>
      <c r="C29" s="240">
        <f t="shared" si="1"/>
        <v>1794218.3</v>
      </c>
      <c r="D29" s="241">
        <f t="shared" si="2"/>
        <v>1794218.3</v>
      </c>
      <c r="E29" s="241">
        <v>1794218.3</v>
      </c>
      <c r="F29" s="241"/>
      <c r="G29" s="239"/>
      <c r="H29" s="239"/>
      <c r="I29" s="239"/>
      <c r="J29" s="239"/>
      <c r="K29" s="239"/>
      <c r="L29" s="239"/>
      <c r="M29" s="239"/>
      <c r="N29" s="238"/>
      <c r="O29" s="239"/>
    </row>
    <row r="30" ht="18" customHeight="1" spans="1:15">
      <c r="A30" s="215" t="s">
        <v>141</v>
      </c>
      <c r="B30" s="215" t="s">
        <v>142</v>
      </c>
      <c r="C30" s="240">
        <f t="shared" si="1"/>
        <v>389835.03</v>
      </c>
      <c r="D30" s="241">
        <f t="shared" si="2"/>
        <v>389835.03</v>
      </c>
      <c r="E30" s="241">
        <v>389835.03</v>
      </c>
      <c r="F30" s="241"/>
      <c r="G30" s="239"/>
      <c r="H30" s="239"/>
      <c r="I30" s="239"/>
      <c r="J30" s="239"/>
      <c r="K30" s="239"/>
      <c r="L30" s="239"/>
      <c r="M30" s="239"/>
      <c r="N30" s="238"/>
      <c r="O30" s="239"/>
    </row>
    <row r="31" ht="18" customHeight="1" spans="1:15">
      <c r="A31" s="215" t="s">
        <v>143</v>
      </c>
      <c r="B31" s="215" t="s">
        <v>144</v>
      </c>
      <c r="C31" s="240">
        <f t="shared" si="1"/>
        <v>541634.42</v>
      </c>
      <c r="D31" s="241">
        <f t="shared" si="2"/>
        <v>541634.42</v>
      </c>
      <c r="E31" s="241">
        <v>541634.42</v>
      </c>
      <c r="F31" s="241"/>
      <c r="G31" s="239"/>
      <c r="H31" s="239"/>
      <c r="I31" s="239"/>
      <c r="J31" s="239"/>
      <c r="K31" s="239"/>
      <c r="L31" s="239"/>
      <c r="M31" s="239"/>
      <c r="N31" s="238"/>
      <c r="O31" s="239"/>
    </row>
    <row r="32" ht="18" customHeight="1" spans="1:15">
      <c r="A32" s="215" t="s">
        <v>145</v>
      </c>
      <c r="B32" s="215" t="s">
        <v>146</v>
      </c>
      <c r="C32" s="240">
        <f t="shared" si="1"/>
        <v>781405.3</v>
      </c>
      <c r="D32" s="241">
        <f t="shared" si="2"/>
        <v>781405.3</v>
      </c>
      <c r="E32" s="241">
        <v>781405.3</v>
      </c>
      <c r="F32" s="241"/>
      <c r="G32" s="239"/>
      <c r="H32" s="239"/>
      <c r="I32" s="239"/>
      <c r="J32" s="239"/>
      <c r="K32" s="239"/>
      <c r="L32" s="239"/>
      <c r="M32" s="239"/>
      <c r="N32" s="238"/>
      <c r="O32" s="239"/>
    </row>
    <row r="33" ht="18" customHeight="1" spans="1:15">
      <c r="A33" s="215" t="s">
        <v>147</v>
      </c>
      <c r="B33" s="215" t="s">
        <v>148</v>
      </c>
      <c r="C33" s="240">
        <f t="shared" si="1"/>
        <v>81343.55</v>
      </c>
      <c r="D33" s="241">
        <f t="shared" si="2"/>
        <v>81343.55</v>
      </c>
      <c r="E33" s="241">
        <v>81343.55</v>
      </c>
      <c r="F33" s="241"/>
      <c r="G33" s="239"/>
      <c r="H33" s="239"/>
      <c r="I33" s="239"/>
      <c r="J33" s="239"/>
      <c r="K33" s="239"/>
      <c r="L33" s="239"/>
      <c r="M33" s="239"/>
      <c r="N33" s="238"/>
      <c r="O33" s="239"/>
    </row>
    <row r="34" ht="18" customHeight="1" spans="1:15">
      <c r="A34" s="213" t="s">
        <v>149</v>
      </c>
      <c r="B34" s="213" t="s">
        <v>150</v>
      </c>
      <c r="C34" s="240">
        <f t="shared" si="1"/>
        <v>4174330.03</v>
      </c>
      <c r="D34" s="241">
        <f t="shared" si="2"/>
        <v>4174330.03</v>
      </c>
      <c r="E34" s="241">
        <v>1421203</v>
      </c>
      <c r="F34" s="241">
        <v>2753127.03</v>
      </c>
      <c r="G34" s="239"/>
      <c r="H34" s="239"/>
      <c r="I34" s="239"/>
      <c r="J34" s="239"/>
      <c r="K34" s="239"/>
      <c r="L34" s="239"/>
      <c r="M34" s="239"/>
      <c r="N34" s="238"/>
      <c r="O34" s="239"/>
    </row>
    <row r="35" ht="18" customHeight="1" spans="1:15">
      <c r="A35" s="214" t="s">
        <v>151</v>
      </c>
      <c r="B35" s="214" t="s">
        <v>152</v>
      </c>
      <c r="C35" s="240">
        <f t="shared" si="1"/>
        <v>4174330.03</v>
      </c>
      <c r="D35" s="241">
        <f t="shared" si="2"/>
        <v>4174330.03</v>
      </c>
      <c r="E35" s="241">
        <v>1421203</v>
      </c>
      <c r="F35" s="241">
        <v>2753127.03</v>
      </c>
      <c r="G35" s="239"/>
      <c r="H35" s="239"/>
      <c r="I35" s="239"/>
      <c r="J35" s="239"/>
      <c r="K35" s="239"/>
      <c r="L35" s="239"/>
      <c r="M35" s="239"/>
      <c r="N35" s="238"/>
      <c r="O35" s="239"/>
    </row>
    <row r="36" ht="18" customHeight="1" spans="1:15">
      <c r="A36" s="215" t="s">
        <v>153</v>
      </c>
      <c r="B36" s="215" t="s">
        <v>154</v>
      </c>
      <c r="C36" s="240">
        <f t="shared" si="1"/>
        <v>1421203</v>
      </c>
      <c r="D36" s="241">
        <f t="shared" si="2"/>
        <v>1421203</v>
      </c>
      <c r="E36" s="241">
        <v>1421203</v>
      </c>
      <c r="F36" s="241"/>
      <c r="G36" s="239"/>
      <c r="H36" s="239"/>
      <c r="I36" s="239"/>
      <c r="J36" s="239"/>
      <c r="K36" s="239"/>
      <c r="L36" s="239"/>
      <c r="M36" s="239"/>
      <c r="N36" s="238"/>
      <c r="O36" s="239"/>
    </row>
    <row r="37" ht="18" customHeight="1" spans="1:15">
      <c r="A37" s="215">
        <v>2120399</v>
      </c>
      <c r="B37" s="215" t="s">
        <v>155</v>
      </c>
      <c r="C37" s="240">
        <f t="shared" si="1"/>
        <v>2753127.03</v>
      </c>
      <c r="D37" s="241">
        <f t="shared" si="2"/>
        <v>2753127.03</v>
      </c>
      <c r="E37" s="241"/>
      <c r="F37" s="241">
        <v>2753127.03</v>
      </c>
      <c r="G37" s="239"/>
      <c r="H37" s="239"/>
      <c r="I37" s="239"/>
      <c r="J37" s="239"/>
      <c r="K37" s="239"/>
      <c r="L37" s="239"/>
      <c r="M37" s="239"/>
      <c r="N37" s="238"/>
      <c r="O37" s="239"/>
    </row>
    <row r="38" ht="18" customHeight="1" spans="1:15">
      <c r="A38" s="213" t="s">
        <v>156</v>
      </c>
      <c r="B38" s="213" t="s">
        <v>157</v>
      </c>
      <c r="C38" s="240">
        <f t="shared" si="1"/>
        <v>19600024.8</v>
      </c>
      <c r="D38" s="241">
        <f t="shared" si="2"/>
        <v>19600024.8</v>
      </c>
      <c r="E38" s="241">
        <v>5166978</v>
      </c>
      <c r="F38" s="241">
        <v>14433046.8</v>
      </c>
      <c r="G38" s="239"/>
      <c r="H38" s="239"/>
      <c r="I38" s="239"/>
      <c r="J38" s="239"/>
      <c r="K38" s="239"/>
      <c r="L38" s="239"/>
      <c r="M38" s="239"/>
      <c r="N38" s="238"/>
      <c r="O38" s="239"/>
    </row>
    <row r="39" ht="18" customHeight="1" spans="1:15">
      <c r="A39" s="214" t="s">
        <v>158</v>
      </c>
      <c r="B39" s="214" t="s">
        <v>159</v>
      </c>
      <c r="C39" s="240">
        <f t="shared" si="1"/>
        <v>4523996</v>
      </c>
      <c r="D39" s="241">
        <f t="shared" si="2"/>
        <v>4523996</v>
      </c>
      <c r="E39" s="241">
        <v>4236764</v>
      </c>
      <c r="F39" s="241">
        <v>287232</v>
      </c>
      <c r="G39" s="239"/>
      <c r="H39" s="239"/>
      <c r="I39" s="239"/>
      <c r="J39" s="239"/>
      <c r="K39" s="239"/>
      <c r="L39" s="239"/>
      <c r="M39" s="239"/>
      <c r="N39" s="238"/>
      <c r="O39" s="239"/>
    </row>
    <row r="40" ht="18" customHeight="1" spans="1:15">
      <c r="A40" s="215" t="s">
        <v>160</v>
      </c>
      <c r="B40" s="215" t="s">
        <v>161</v>
      </c>
      <c r="C40" s="240">
        <f t="shared" si="1"/>
        <v>4523996</v>
      </c>
      <c r="D40" s="241">
        <f t="shared" si="2"/>
        <v>4523996</v>
      </c>
      <c r="E40" s="241">
        <v>4236764</v>
      </c>
      <c r="F40" s="241">
        <v>287232</v>
      </c>
      <c r="G40" s="239"/>
      <c r="H40" s="239"/>
      <c r="I40" s="239"/>
      <c r="J40" s="239"/>
      <c r="K40" s="239"/>
      <c r="L40" s="239"/>
      <c r="M40" s="239"/>
      <c r="N40" s="238"/>
      <c r="O40" s="239"/>
    </row>
    <row r="41" ht="18" customHeight="1" spans="1:15">
      <c r="A41" s="214" t="s">
        <v>162</v>
      </c>
      <c r="B41" s="214" t="s">
        <v>163</v>
      </c>
      <c r="C41" s="240">
        <f t="shared" ref="C41:C57" si="3">D41+G41+H41+I41+J41</f>
        <v>507095</v>
      </c>
      <c r="D41" s="241">
        <f t="shared" si="2"/>
        <v>507095</v>
      </c>
      <c r="E41" s="241">
        <v>507095</v>
      </c>
      <c r="F41" s="241"/>
      <c r="G41" s="239"/>
      <c r="H41" s="239"/>
      <c r="I41" s="239"/>
      <c r="J41" s="239"/>
      <c r="K41" s="239"/>
      <c r="L41" s="239"/>
      <c r="M41" s="239"/>
      <c r="N41" s="238"/>
      <c r="O41" s="239"/>
    </row>
    <row r="42" ht="18" customHeight="1" spans="1:15">
      <c r="A42" s="215" t="s">
        <v>164</v>
      </c>
      <c r="B42" s="215" t="s">
        <v>165</v>
      </c>
      <c r="C42" s="240">
        <f t="shared" si="3"/>
        <v>507095</v>
      </c>
      <c r="D42" s="241">
        <f t="shared" si="2"/>
        <v>507095</v>
      </c>
      <c r="E42" s="241">
        <v>507095</v>
      </c>
      <c r="F42" s="241"/>
      <c r="G42" s="239"/>
      <c r="H42" s="239"/>
      <c r="I42" s="239"/>
      <c r="J42" s="239"/>
      <c r="K42" s="239"/>
      <c r="L42" s="239"/>
      <c r="M42" s="239"/>
      <c r="N42" s="238"/>
      <c r="O42" s="239"/>
    </row>
    <row r="43" ht="18" customHeight="1" spans="1:15">
      <c r="A43" s="214" t="s">
        <v>166</v>
      </c>
      <c r="B43" s="214" t="s">
        <v>167</v>
      </c>
      <c r="C43" s="240">
        <f t="shared" si="3"/>
        <v>423119</v>
      </c>
      <c r="D43" s="241">
        <f t="shared" si="2"/>
        <v>423119</v>
      </c>
      <c r="E43" s="241">
        <v>423119</v>
      </c>
      <c r="F43" s="241"/>
      <c r="G43" s="239"/>
      <c r="H43" s="239"/>
      <c r="I43" s="239"/>
      <c r="J43" s="239"/>
      <c r="K43" s="239"/>
      <c r="L43" s="239"/>
      <c r="M43" s="239"/>
      <c r="N43" s="238"/>
      <c r="O43" s="239"/>
    </row>
    <row r="44" ht="18" customHeight="1" spans="1:15">
      <c r="A44" s="215" t="s">
        <v>168</v>
      </c>
      <c r="B44" s="215" t="s">
        <v>169</v>
      </c>
      <c r="C44" s="240">
        <f t="shared" si="3"/>
        <v>423119</v>
      </c>
      <c r="D44" s="241">
        <f t="shared" si="2"/>
        <v>423119</v>
      </c>
      <c r="E44" s="241">
        <v>423119</v>
      </c>
      <c r="F44" s="241"/>
      <c r="G44" s="239"/>
      <c r="H44" s="239"/>
      <c r="I44" s="239"/>
      <c r="J44" s="239"/>
      <c r="K44" s="239"/>
      <c r="L44" s="239"/>
      <c r="M44" s="239"/>
      <c r="N44" s="238"/>
      <c r="O44" s="239"/>
    </row>
    <row r="45" ht="18" customHeight="1" spans="1:15">
      <c r="A45" s="214" t="s">
        <v>170</v>
      </c>
      <c r="B45" s="214" t="s">
        <v>171</v>
      </c>
      <c r="C45" s="240">
        <f t="shared" si="3"/>
        <v>14145814.8</v>
      </c>
      <c r="D45" s="241">
        <f t="shared" si="2"/>
        <v>14145814.8</v>
      </c>
      <c r="E45" s="241"/>
      <c r="F45" s="241">
        <v>14145814.8</v>
      </c>
      <c r="G45" s="239"/>
      <c r="H45" s="239"/>
      <c r="I45" s="239"/>
      <c r="J45" s="239"/>
      <c r="K45" s="239"/>
      <c r="L45" s="239"/>
      <c r="M45" s="239"/>
      <c r="N45" s="238"/>
      <c r="O45" s="239"/>
    </row>
    <row r="46" ht="18" customHeight="1" spans="1:15">
      <c r="A46" s="215" t="s">
        <v>172</v>
      </c>
      <c r="B46" s="215" t="s">
        <v>173</v>
      </c>
      <c r="C46" s="240">
        <f t="shared" si="3"/>
        <v>688953.6</v>
      </c>
      <c r="D46" s="241">
        <f t="shared" si="2"/>
        <v>688953.6</v>
      </c>
      <c r="E46" s="241"/>
      <c r="F46" s="241">
        <v>688953.6</v>
      </c>
      <c r="G46" s="239"/>
      <c r="H46" s="239"/>
      <c r="I46" s="239"/>
      <c r="J46" s="239"/>
      <c r="K46" s="239"/>
      <c r="L46" s="239"/>
      <c r="M46" s="239"/>
      <c r="N46" s="238"/>
      <c r="O46" s="239"/>
    </row>
    <row r="47" ht="18" customHeight="1" spans="1:15">
      <c r="A47" s="215" t="s">
        <v>174</v>
      </c>
      <c r="B47" s="215" t="s">
        <v>175</v>
      </c>
      <c r="C47" s="240">
        <f t="shared" si="3"/>
        <v>13281861.2</v>
      </c>
      <c r="D47" s="241">
        <f t="shared" si="2"/>
        <v>13281861.2</v>
      </c>
      <c r="E47" s="241"/>
      <c r="F47" s="241">
        <v>13281861.2</v>
      </c>
      <c r="G47" s="239"/>
      <c r="H47" s="239"/>
      <c r="I47" s="239"/>
      <c r="J47" s="239"/>
      <c r="K47" s="239"/>
      <c r="L47" s="239"/>
      <c r="M47" s="239"/>
      <c r="N47" s="238"/>
      <c r="O47" s="239"/>
    </row>
    <row r="48" ht="18" customHeight="1" spans="1:15">
      <c r="A48" s="215" t="s">
        <v>176</v>
      </c>
      <c r="B48" s="215" t="s">
        <v>177</v>
      </c>
      <c r="C48" s="240">
        <f t="shared" si="3"/>
        <v>175000</v>
      </c>
      <c r="D48" s="241">
        <f t="shared" si="2"/>
        <v>175000</v>
      </c>
      <c r="E48" s="241"/>
      <c r="F48" s="241">
        <v>175000</v>
      </c>
      <c r="G48" s="239"/>
      <c r="H48" s="239"/>
      <c r="I48" s="239"/>
      <c r="J48" s="239"/>
      <c r="K48" s="239"/>
      <c r="L48" s="239"/>
      <c r="M48" s="239"/>
      <c r="N48" s="238"/>
      <c r="O48" s="239"/>
    </row>
    <row r="49" ht="18" customHeight="1" spans="1:15">
      <c r="A49" s="213" t="s">
        <v>178</v>
      </c>
      <c r="B49" s="213" t="s">
        <v>179</v>
      </c>
      <c r="C49" s="240">
        <f t="shared" si="3"/>
        <v>1317513.12</v>
      </c>
      <c r="D49" s="241">
        <f t="shared" si="2"/>
        <v>1317513.12</v>
      </c>
      <c r="E49" s="241">
        <v>1317513.12</v>
      </c>
      <c r="F49" s="241"/>
      <c r="G49" s="239"/>
      <c r="H49" s="239"/>
      <c r="I49" s="239"/>
      <c r="J49" s="239"/>
      <c r="K49" s="239"/>
      <c r="L49" s="239"/>
      <c r="M49" s="239"/>
      <c r="N49" s="238"/>
      <c r="O49" s="239"/>
    </row>
    <row r="50" ht="18" customHeight="1" spans="1:15">
      <c r="A50" s="214" t="s">
        <v>180</v>
      </c>
      <c r="B50" s="214" t="s">
        <v>181</v>
      </c>
      <c r="C50" s="240">
        <f t="shared" si="3"/>
        <v>1317513.12</v>
      </c>
      <c r="D50" s="241">
        <f t="shared" si="2"/>
        <v>1317513.12</v>
      </c>
      <c r="E50" s="241">
        <v>1317513.12</v>
      </c>
      <c r="F50" s="241"/>
      <c r="G50" s="239"/>
      <c r="H50" s="239"/>
      <c r="I50" s="239"/>
      <c r="J50" s="239"/>
      <c r="K50" s="239"/>
      <c r="L50" s="239"/>
      <c r="M50" s="239"/>
      <c r="N50" s="238"/>
      <c r="O50" s="239"/>
    </row>
    <row r="51" ht="18" customHeight="1" spans="1:15">
      <c r="A51" s="215" t="s">
        <v>182</v>
      </c>
      <c r="B51" s="215" t="s">
        <v>183</v>
      </c>
      <c r="C51" s="240">
        <f t="shared" si="3"/>
        <v>1317513.12</v>
      </c>
      <c r="D51" s="241">
        <f t="shared" si="2"/>
        <v>1317513.12</v>
      </c>
      <c r="E51" s="241">
        <v>1317513.12</v>
      </c>
      <c r="F51" s="241"/>
      <c r="G51" s="239"/>
      <c r="H51" s="239"/>
      <c r="I51" s="239"/>
      <c r="J51" s="239"/>
      <c r="K51" s="239"/>
      <c r="L51" s="239"/>
      <c r="M51" s="239"/>
      <c r="N51" s="238"/>
      <c r="O51" s="239"/>
    </row>
    <row r="52" ht="18" customHeight="1" spans="1:15">
      <c r="A52" s="213" t="s">
        <v>184</v>
      </c>
      <c r="B52" s="213" t="s">
        <v>185</v>
      </c>
      <c r="C52" s="240">
        <f t="shared" si="3"/>
        <v>236345</v>
      </c>
      <c r="D52" s="241">
        <f t="shared" si="2"/>
        <v>0</v>
      </c>
      <c r="E52" s="241"/>
      <c r="F52" s="241"/>
      <c r="G52" s="239"/>
      <c r="H52" s="241">
        <v>236345</v>
      </c>
      <c r="I52" s="239"/>
      <c r="J52" s="239"/>
      <c r="K52" s="239"/>
      <c r="L52" s="239"/>
      <c r="M52" s="239"/>
      <c r="N52" s="238"/>
      <c r="O52" s="239"/>
    </row>
    <row r="53" ht="18" customHeight="1" spans="1:15">
      <c r="A53" s="214" t="s">
        <v>186</v>
      </c>
      <c r="B53" s="214" t="s">
        <v>187</v>
      </c>
      <c r="C53" s="240">
        <f t="shared" si="3"/>
        <v>236345</v>
      </c>
      <c r="D53" s="241">
        <f t="shared" si="2"/>
        <v>0</v>
      </c>
      <c r="E53" s="241"/>
      <c r="F53" s="241"/>
      <c r="G53" s="239"/>
      <c r="H53" s="241">
        <v>236345</v>
      </c>
      <c r="I53" s="239"/>
      <c r="J53" s="239"/>
      <c r="K53" s="239"/>
      <c r="L53" s="239"/>
      <c r="M53" s="239"/>
      <c r="N53" s="238"/>
      <c r="O53" s="239"/>
    </row>
    <row r="54" ht="18" customHeight="1" spans="1:15">
      <c r="A54" s="215" t="s">
        <v>188</v>
      </c>
      <c r="B54" s="215" t="s">
        <v>189</v>
      </c>
      <c r="C54" s="240">
        <f t="shared" si="3"/>
        <v>236345</v>
      </c>
      <c r="D54" s="241">
        <f t="shared" si="2"/>
        <v>0</v>
      </c>
      <c r="E54" s="241"/>
      <c r="F54" s="241"/>
      <c r="G54" s="239"/>
      <c r="H54" s="241">
        <v>236345</v>
      </c>
      <c r="I54" s="239"/>
      <c r="J54" s="239"/>
      <c r="K54" s="239"/>
      <c r="L54" s="239"/>
      <c r="M54" s="239"/>
      <c r="N54" s="238"/>
      <c r="O54" s="239"/>
    </row>
    <row r="55" ht="18" customHeight="1" spans="1:15">
      <c r="A55" s="213" t="s">
        <v>190</v>
      </c>
      <c r="B55" s="213" t="s">
        <v>191</v>
      </c>
      <c r="C55" s="240">
        <f t="shared" si="3"/>
        <v>70000</v>
      </c>
      <c r="D55" s="241">
        <f t="shared" si="2"/>
        <v>70000</v>
      </c>
      <c r="E55" s="241"/>
      <c r="F55" s="241">
        <v>70000</v>
      </c>
      <c r="G55" s="239"/>
      <c r="H55" s="239"/>
      <c r="I55" s="239"/>
      <c r="J55" s="239"/>
      <c r="K55" s="239"/>
      <c r="L55" s="239"/>
      <c r="M55" s="239"/>
      <c r="N55" s="238"/>
      <c r="O55" s="239"/>
    </row>
    <row r="56" ht="18" customHeight="1" spans="1:15">
      <c r="A56" s="214" t="s">
        <v>192</v>
      </c>
      <c r="B56" s="214" t="s">
        <v>193</v>
      </c>
      <c r="C56" s="240">
        <f t="shared" si="3"/>
        <v>70000</v>
      </c>
      <c r="D56" s="241">
        <f t="shared" si="2"/>
        <v>70000</v>
      </c>
      <c r="E56" s="241"/>
      <c r="F56" s="241">
        <v>70000</v>
      </c>
      <c r="G56" s="239"/>
      <c r="H56" s="239"/>
      <c r="I56" s="239"/>
      <c r="J56" s="239"/>
      <c r="K56" s="239"/>
      <c r="L56" s="239"/>
      <c r="M56" s="239"/>
      <c r="N56" s="238"/>
      <c r="O56" s="239"/>
    </row>
    <row r="57" ht="18" customHeight="1" spans="1:15">
      <c r="A57" s="215" t="s">
        <v>194</v>
      </c>
      <c r="B57" s="215" t="s">
        <v>195</v>
      </c>
      <c r="C57" s="240">
        <f t="shared" si="3"/>
        <v>70000</v>
      </c>
      <c r="D57" s="241">
        <f t="shared" si="2"/>
        <v>70000</v>
      </c>
      <c r="E57" s="241"/>
      <c r="F57" s="241">
        <v>70000</v>
      </c>
      <c r="G57" s="239"/>
      <c r="H57" s="239"/>
      <c r="I57" s="239"/>
      <c r="J57" s="239"/>
      <c r="K57" s="239"/>
      <c r="L57" s="239"/>
      <c r="M57" s="239"/>
      <c r="N57" s="238"/>
      <c r="O57" s="239"/>
    </row>
    <row r="58" ht="21" customHeight="1" spans="1:15">
      <c r="A58" s="242" t="s">
        <v>57</v>
      </c>
      <c r="B58" s="243"/>
      <c r="C58" s="195">
        <f>C7+C16+C20+C28+C34+C38+C49+C52+C55</f>
        <v>72728225.64</v>
      </c>
      <c r="D58" s="195">
        <f t="shared" ref="D58:O58" si="4">D7+D16+D20+D28+D34+D38+D49+D52+D55</f>
        <v>37491880.64</v>
      </c>
      <c r="E58" s="195">
        <f t="shared" si="4"/>
        <v>17256162.81</v>
      </c>
      <c r="F58" s="195">
        <f t="shared" si="4"/>
        <v>20235717.83</v>
      </c>
      <c r="G58" s="195">
        <f t="shared" si="4"/>
        <v>0</v>
      </c>
      <c r="H58" s="195">
        <f t="shared" si="4"/>
        <v>236345</v>
      </c>
      <c r="I58" s="195">
        <f t="shared" si="4"/>
        <v>0</v>
      </c>
      <c r="J58" s="195">
        <f t="shared" si="4"/>
        <v>35000000</v>
      </c>
      <c r="K58" s="195">
        <f t="shared" si="4"/>
        <v>0</v>
      </c>
      <c r="L58" s="195">
        <f t="shared" si="4"/>
        <v>0</v>
      </c>
      <c r="M58" s="195">
        <f t="shared" si="4"/>
        <v>35000000</v>
      </c>
      <c r="N58" s="195">
        <f t="shared" si="4"/>
        <v>0</v>
      </c>
      <c r="O58" s="195">
        <f t="shared" si="4"/>
        <v>0</v>
      </c>
    </row>
  </sheetData>
  <mergeCells count="12">
    <mergeCell ref="A1:O1"/>
    <mergeCell ref="A2:O2"/>
    <mergeCell ref="A3:B3"/>
    <mergeCell ref="D4:F4"/>
    <mergeCell ref="J4:O4"/>
    <mergeCell ref="A58:B58"/>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C29" sqref="C29"/>
    </sheetView>
  </sheetViews>
  <sheetFormatPr defaultColWidth="8.575" defaultRowHeight="12.75" customHeight="1" outlineLevelCol="3"/>
  <cols>
    <col min="1" max="4" width="35.575" customWidth="1"/>
  </cols>
  <sheetData>
    <row r="1" ht="15" customHeight="1" spans="1:4">
      <c r="A1" s="60"/>
      <c r="B1" s="63"/>
      <c r="C1" s="63"/>
      <c r="D1" s="63" t="s">
        <v>196</v>
      </c>
    </row>
    <row r="2" ht="41.25" customHeight="1" spans="1:4">
      <c r="A2" s="266" t="s">
        <v>197</v>
      </c>
    </row>
    <row r="3" ht="17.25" customHeight="1" spans="1:4">
      <c r="A3" s="62" t="s">
        <v>2</v>
      </c>
      <c r="D3" s="63" t="s">
        <v>3</v>
      </c>
    </row>
    <row r="4" ht="17.25" customHeight="1" spans="1:4">
      <c r="A4" s="218" t="s">
        <v>4</v>
      </c>
      <c r="B4" s="219"/>
      <c r="C4" s="218" t="s">
        <v>5</v>
      </c>
      <c r="D4" s="219"/>
    </row>
    <row r="5" ht="18.75" customHeight="1" spans="1:4">
      <c r="A5" s="218" t="s">
        <v>6</v>
      </c>
      <c r="B5" s="218" t="s">
        <v>7</v>
      </c>
      <c r="C5" s="218" t="s">
        <v>8</v>
      </c>
      <c r="D5" s="218" t="s">
        <v>7</v>
      </c>
    </row>
    <row r="6" ht="16.5" customHeight="1" spans="1:4">
      <c r="A6" s="220" t="s">
        <v>198</v>
      </c>
      <c r="B6" s="102">
        <f>B7+B9</f>
        <v>37728225.64</v>
      </c>
      <c r="C6" s="220" t="s">
        <v>199</v>
      </c>
      <c r="D6" s="102">
        <f>SUM(D7:D32)</f>
        <v>37728225.64</v>
      </c>
    </row>
    <row r="7" ht="16.5" customHeight="1" spans="1:4">
      <c r="A7" s="220" t="s">
        <v>200</v>
      </c>
      <c r="B7" s="102">
        <v>37491880.64</v>
      </c>
      <c r="C7" s="220" t="s">
        <v>201</v>
      </c>
      <c r="D7" s="102">
        <f>43036056-35000000</f>
        <v>8036056</v>
      </c>
    </row>
    <row r="8" ht="16.5" customHeight="1" spans="1:4">
      <c r="A8" s="220" t="s">
        <v>202</v>
      </c>
      <c r="B8" s="102">
        <v>0</v>
      </c>
      <c r="C8" s="220" t="s">
        <v>203</v>
      </c>
      <c r="D8" s="102"/>
    </row>
    <row r="9" ht="16.5" customHeight="1" spans="1:4">
      <c r="A9" s="220" t="s">
        <v>204</v>
      </c>
      <c r="B9" s="102">
        <v>236345</v>
      </c>
      <c r="C9" s="220" t="s">
        <v>205</v>
      </c>
      <c r="D9" s="102"/>
    </row>
    <row r="10" ht="16.5" customHeight="1" spans="1:4">
      <c r="A10" s="220" t="s">
        <v>206</v>
      </c>
      <c r="B10" s="102"/>
      <c r="C10" s="220" t="s">
        <v>207</v>
      </c>
      <c r="D10" s="102"/>
    </row>
    <row r="11" ht="16.5" customHeight="1" spans="1:4">
      <c r="A11" s="220" t="s">
        <v>200</v>
      </c>
      <c r="B11" s="102"/>
      <c r="C11" s="220" t="s">
        <v>208</v>
      </c>
      <c r="D11" s="102"/>
    </row>
    <row r="12" ht="16.5" customHeight="1" spans="1:4">
      <c r="A12" s="81" t="s">
        <v>202</v>
      </c>
      <c r="B12" s="102"/>
      <c r="C12" s="89" t="s">
        <v>209</v>
      </c>
      <c r="D12" s="102"/>
    </row>
    <row r="13" ht="16.5" customHeight="1" spans="1:4">
      <c r="A13" s="81" t="s">
        <v>204</v>
      </c>
      <c r="B13" s="102"/>
      <c r="C13" s="89" t="s">
        <v>210</v>
      </c>
      <c r="D13" s="102">
        <v>437719</v>
      </c>
    </row>
    <row r="14" ht="16.5" customHeight="1" spans="1:4">
      <c r="A14" s="221"/>
      <c r="B14" s="102"/>
      <c r="C14" s="89" t="s">
        <v>211</v>
      </c>
      <c r="D14" s="102">
        <v>2062019.39</v>
      </c>
    </row>
    <row r="15" ht="16.5" customHeight="1" spans="1:4">
      <c r="A15" s="221"/>
      <c r="B15" s="102"/>
      <c r="C15" s="89" t="s">
        <v>212</v>
      </c>
      <c r="D15" s="102">
        <v>1794218.3</v>
      </c>
    </row>
    <row r="16" ht="16.5" customHeight="1" spans="1:4">
      <c r="A16" s="221"/>
      <c r="B16" s="102"/>
      <c r="C16" s="89" t="s">
        <v>213</v>
      </c>
      <c r="D16" s="102"/>
    </row>
    <row r="17" ht="16.5" customHeight="1" spans="1:4">
      <c r="A17" s="221"/>
      <c r="B17" s="102"/>
      <c r="C17" s="89" t="s">
        <v>214</v>
      </c>
      <c r="D17" s="102">
        <v>4174330.03</v>
      </c>
    </row>
    <row r="18" ht="16.5" customHeight="1" spans="1:4">
      <c r="A18" s="221"/>
      <c r="B18" s="102"/>
      <c r="C18" s="89" t="s">
        <v>215</v>
      </c>
      <c r="D18" s="102">
        <v>19600024.8</v>
      </c>
    </row>
    <row r="19" ht="16.5" customHeight="1" spans="1:4">
      <c r="A19" s="221"/>
      <c r="B19" s="102"/>
      <c r="C19" s="89" t="s">
        <v>216</v>
      </c>
      <c r="D19" s="102"/>
    </row>
    <row r="20" ht="16.5" customHeight="1" spans="1:4">
      <c r="A20" s="221"/>
      <c r="B20" s="102"/>
      <c r="C20" s="89" t="s">
        <v>217</v>
      </c>
      <c r="D20" s="102"/>
    </row>
    <row r="21" ht="16.5" customHeight="1" spans="1:4">
      <c r="A21" s="221"/>
      <c r="B21" s="102"/>
      <c r="C21" s="89" t="s">
        <v>218</v>
      </c>
      <c r="D21" s="102"/>
    </row>
    <row r="22" ht="16.5" customHeight="1" spans="1:4">
      <c r="A22" s="221"/>
      <c r="B22" s="102"/>
      <c r="C22" s="89" t="s">
        <v>219</v>
      </c>
      <c r="D22" s="102"/>
    </row>
    <row r="23" ht="16.5" customHeight="1" spans="1:4">
      <c r="A23" s="221"/>
      <c r="B23" s="102"/>
      <c r="C23" s="89" t="s">
        <v>220</v>
      </c>
      <c r="D23" s="102"/>
    </row>
    <row r="24" ht="16.5" customHeight="1" spans="1:4">
      <c r="A24" s="221"/>
      <c r="B24" s="102"/>
      <c r="C24" s="89" t="s">
        <v>221</v>
      </c>
      <c r="D24" s="102"/>
    </row>
    <row r="25" ht="16.5" customHeight="1" spans="1:4">
      <c r="A25" s="221"/>
      <c r="B25" s="102"/>
      <c r="C25" s="89" t="s">
        <v>222</v>
      </c>
      <c r="D25" s="102">
        <v>1317513.12</v>
      </c>
    </row>
    <row r="26" ht="16.5" customHeight="1" spans="1:4">
      <c r="A26" s="221"/>
      <c r="B26" s="102"/>
      <c r="C26" s="89" t="s">
        <v>223</v>
      </c>
      <c r="D26" s="102"/>
    </row>
    <row r="27" ht="16.5" customHeight="1" spans="1:4">
      <c r="A27" s="221"/>
      <c r="B27" s="102"/>
      <c r="C27" s="89" t="s">
        <v>224</v>
      </c>
      <c r="D27" s="102">
        <v>236345</v>
      </c>
    </row>
    <row r="28" ht="16.5" customHeight="1" spans="1:4">
      <c r="A28" s="221"/>
      <c r="B28" s="102"/>
      <c r="C28" s="89" t="s">
        <v>225</v>
      </c>
      <c r="D28" s="102">
        <v>70000</v>
      </c>
    </row>
    <row r="29" ht="16.5" customHeight="1" spans="1:4">
      <c r="A29" s="221"/>
      <c r="B29" s="102"/>
      <c r="C29" s="89" t="s">
        <v>226</v>
      </c>
      <c r="D29" s="102"/>
    </row>
    <row r="30" ht="16.5" customHeight="1" spans="1:4">
      <c r="A30" s="221"/>
      <c r="B30" s="102"/>
      <c r="C30" s="89" t="s">
        <v>227</v>
      </c>
      <c r="D30" s="102"/>
    </row>
    <row r="31" ht="16.5" customHeight="1" spans="1:4">
      <c r="A31" s="221"/>
      <c r="B31" s="102"/>
      <c r="C31" s="81" t="s">
        <v>228</v>
      </c>
      <c r="D31" s="102"/>
    </row>
    <row r="32" ht="16.5" customHeight="1" spans="1:4">
      <c r="A32" s="221"/>
      <c r="B32" s="102"/>
      <c r="C32" s="81" t="s">
        <v>229</v>
      </c>
      <c r="D32" s="102"/>
    </row>
    <row r="33" ht="16.5" customHeight="1" spans="1:4">
      <c r="A33" s="221"/>
      <c r="B33" s="102"/>
      <c r="C33" s="47" t="s">
        <v>230</v>
      </c>
      <c r="D33" s="102"/>
    </row>
    <row r="34" ht="15" customHeight="1" spans="1:4">
      <c r="A34" s="222" t="s">
        <v>51</v>
      </c>
      <c r="B34" s="223">
        <v>37728225.64</v>
      </c>
      <c r="C34" s="222" t="s">
        <v>52</v>
      </c>
      <c r="D34" s="223">
        <v>37728225.64</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outlinePr summaryRight="0"/>
    <pageSetUpPr fitToPage="1"/>
  </sheetPr>
  <dimension ref="A1:G54"/>
  <sheetViews>
    <sheetView showZeros="0" zoomScale="85" zoomScaleNormal="85" workbookViewId="0">
      <pane ySplit="5" topLeftCell="A23" activePane="bottomLeft" state="frozen"/>
      <selection/>
      <selection pane="bottomLeft" activeCell="G54" sqref="G54"/>
    </sheetView>
  </sheetViews>
  <sheetFormatPr defaultColWidth="9.14166666666667" defaultRowHeight="14.25" customHeight="1" outlineLevelCol="6"/>
  <cols>
    <col min="1" max="1" width="20.1416666666667" customWidth="1"/>
    <col min="2" max="2" width="44" customWidth="1"/>
    <col min="3" max="4" width="24.1416666666667" customWidth="1"/>
    <col min="5" max="6" width="24.1416666666667" style="202" customWidth="1"/>
    <col min="7" max="7" width="24.1416666666667" customWidth="1"/>
  </cols>
  <sheetData>
    <row r="1" customHeight="1" spans="1:7">
      <c r="D1" s="176"/>
      <c r="F1" s="203"/>
      <c r="G1" s="177" t="s">
        <v>231</v>
      </c>
    </row>
    <row r="2" ht="41.25" customHeight="1" spans="1:7">
      <c r="A2" s="140" t="s">
        <v>232</v>
      </c>
      <c r="B2" s="140"/>
      <c r="C2" s="140"/>
      <c r="D2" s="140"/>
      <c r="E2" s="204"/>
      <c r="F2" s="204"/>
      <c r="G2" s="140"/>
    </row>
    <row r="3" ht="18" customHeight="1" spans="1:7">
      <c r="A3" s="62" t="s">
        <v>2</v>
      </c>
      <c r="F3" s="205"/>
      <c r="G3" s="177" t="s">
        <v>3</v>
      </c>
    </row>
    <row r="4" ht="20.25" customHeight="1" spans="1:7">
      <c r="A4" s="206" t="s">
        <v>233</v>
      </c>
      <c r="B4" s="207"/>
      <c r="C4" s="141" t="s">
        <v>57</v>
      </c>
      <c r="D4" s="185" t="s">
        <v>77</v>
      </c>
      <c r="E4" s="208"/>
      <c r="F4" s="209"/>
      <c r="G4" s="179" t="s">
        <v>78</v>
      </c>
    </row>
    <row r="5" ht="20.25" customHeight="1" spans="1:7">
      <c r="A5" s="210" t="s">
        <v>74</v>
      </c>
      <c r="B5" s="210" t="s">
        <v>75</v>
      </c>
      <c r="C5" s="44"/>
      <c r="D5" s="147" t="s">
        <v>59</v>
      </c>
      <c r="E5" s="211" t="s">
        <v>234</v>
      </c>
      <c r="F5" s="211" t="s">
        <v>235</v>
      </c>
      <c r="G5" s="181"/>
    </row>
    <row r="6" ht="15" customHeight="1" spans="1:7">
      <c r="A6" s="77" t="s">
        <v>84</v>
      </c>
      <c r="B6" s="77" t="s">
        <v>85</v>
      </c>
      <c r="C6" s="77" t="s">
        <v>86</v>
      </c>
      <c r="D6" s="77" t="s">
        <v>87</v>
      </c>
      <c r="E6" s="212" t="s">
        <v>88</v>
      </c>
      <c r="F6" s="212" t="s">
        <v>89</v>
      </c>
      <c r="G6" s="77" t="s">
        <v>90</v>
      </c>
    </row>
    <row r="7" ht="15" customHeight="1" spans="1:7">
      <c r="A7" s="213" t="s">
        <v>99</v>
      </c>
      <c r="B7" s="213" t="s">
        <v>100</v>
      </c>
      <c r="C7" s="212">
        <f>D7+G7</f>
        <v>8036056</v>
      </c>
      <c r="D7" s="212">
        <f>E7+F7</f>
        <v>5131596</v>
      </c>
      <c r="E7" s="212">
        <f>E8+E11+E13</f>
        <v>4666696</v>
      </c>
      <c r="F7" s="212">
        <f>F8+F11+F13</f>
        <v>464900</v>
      </c>
      <c r="G7" s="212">
        <v>2904460</v>
      </c>
    </row>
    <row r="8" ht="15" customHeight="1" spans="1:7">
      <c r="A8" s="214" t="s">
        <v>101</v>
      </c>
      <c r="B8" s="214" t="s">
        <v>102</v>
      </c>
      <c r="C8" s="212">
        <f t="shared" ref="C8:C53" si="0">D8+G8</f>
        <v>366631</v>
      </c>
      <c r="D8" s="212">
        <f t="shared" ref="D8:D53" si="1">E8+F8</f>
        <v>165631</v>
      </c>
      <c r="E8" s="212">
        <f>E9+E10</f>
        <v>153531</v>
      </c>
      <c r="F8" s="212">
        <f>F9+F10</f>
        <v>12100</v>
      </c>
      <c r="G8" s="212">
        <v>201000</v>
      </c>
    </row>
    <row r="9" ht="15" hidden="1" customHeight="1" spans="1:7">
      <c r="A9" s="215" t="s">
        <v>103</v>
      </c>
      <c r="B9" s="215" t="s">
        <v>104</v>
      </c>
      <c r="C9" s="212">
        <f t="shared" si="0"/>
        <v>165631</v>
      </c>
      <c r="D9" s="212">
        <f t="shared" si="1"/>
        <v>165631</v>
      </c>
      <c r="E9" s="212">
        <v>153531</v>
      </c>
      <c r="F9" s="212">
        <f>3100+9000</f>
        <v>12100</v>
      </c>
      <c r="G9" s="212"/>
    </row>
    <row r="10" ht="15" customHeight="1" spans="1:7">
      <c r="A10" s="215" t="s">
        <v>105</v>
      </c>
      <c r="B10" s="215" t="s">
        <v>106</v>
      </c>
      <c r="C10" s="212">
        <f t="shared" si="0"/>
        <v>201000</v>
      </c>
      <c r="D10" s="212">
        <f t="shared" si="1"/>
        <v>0</v>
      </c>
      <c r="E10" s="212"/>
      <c r="F10" s="212"/>
      <c r="G10" s="212">
        <v>201000</v>
      </c>
    </row>
    <row r="11" ht="15" customHeight="1" spans="1:7">
      <c r="A11" s="214" t="s">
        <v>107</v>
      </c>
      <c r="B11" s="214" t="s">
        <v>108</v>
      </c>
      <c r="C11" s="212">
        <f t="shared" si="0"/>
        <v>7177965</v>
      </c>
      <c r="D11" s="212">
        <f t="shared" si="1"/>
        <v>4474505</v>
      </c>
      <c r="E11" s="212">
        <f>E12</f>
        <v>4063405</v>
      </c>
      <c r="F11" s="212">
        <f>F12</f>
        <v>411100</v>
      </c>
      <c r="G11" s="212">
        <v>2703460</v>
      </c>
    </row>
    <row r="12" ht="15" customHeight="1" spans="1:7">
      <c r="A12" s="215" t="s">
        <v>109</v>
      </c>
      <c r="B12" s="215" t="s">
        <v>104</v>
      </c>
      <c r="C12" s="212">
        <f t="shared" si="0"/>
        <v>7177965</v>
      </c>
      <c r="D12" s="212">
        <f t="shared" si="1"/>
        <v>4474505</v>
      </c>
      <c r="E12" s="212">
        <v>4063405</v>
      </c>
      <c r="F12" s="212">
        <f>279000+36000+96100</f>
        <v>411100</v>
      </c>
      <c r="G12" s="212">
        <v>2703460</v>
      </c>
    </row>
    <row r="13" ht="15" hidden="1" customHeight="1" spans="1:7">
      <c r="A13" s="214" t="s">
        <v>111</v>
      </c>
      <c r="B13" s="214" t="s">
        <v>112</v>
      </c>
      <c r="C13" s="212">
        <f t="shared" si="0"/>
        <v>491460</v>
      </c>
      <c r="D13" s="212">
        <f t="shared" si="1"/>
        <v>491460</v>
      </c>
      <c r="E13" s="212">
        <f>E14</f>
        <v>449760</v>
      </c>
      <c r="F13" s="212">
        <f>F14</f>
        <v>41700</v>
      </c>
      <c r="G13" s="212"/>
    </row>
    <row r="14" ht="15" hidden="1" customHeight="1" spans="1:7">
      <c r="A14" s="215" t="s">
        <v>113</v>
      </c>
      <c r="B14" s="215" t="s">
        <v>104</v>
      </c>
      <c r="C14" s="212">
        <f t="shared" si="0"/>
        <v>491460</v>
      </c>
      <c r="D14" s="212">
        <f t="shared" si="1"/>
        <v>491460</v>
      </c>
      <c r="E14" s="212">
        <v>449760</v>
      </c>
      <c r="F14" s="212">
        <f>32400+9300</f>
        <v>41700</v>
      </c>
      <c r="G14" s="212"/>
    </row>
    <row r="15" ht="15" customHeight="1" spans="1:7">
      <c r="A15" s="213" t="s">
        <v>114</v>
      </c>
      <c r="B15" s="213" t="s">
        <v>115</v>
      </c>
      <c r="C15" s="212">
        <f t="shared" si="0"/>
        <v>437719</v>
      </c>
      <c r="D15" s="212">
        <f t="shared" si="1"/>
        <v>407719</v>
      </c>
      <c r="E15" s="212">
        <f>E16</f>
        <v>398419</v>
      </c>
      <c r="F15" s="212">
        <f>F16</f>
        <v>9300</v>
      </c>
      <c r="G15" s="212">
        <v>30000</v>
      </c>
    </row>
    <row r="16" ht="15" customHeight="1" spans="1:7">
      <c r="A16" s="214" t="s">
        <v>116</v>
      </c>
      <c r="B16" s="214" t="s">
        <v>117</v>
      </c>
      <c r="C16" s="212">
        <f t="shared" si="0"/>
        <v>437719</v>
      </c>
      <c r="D16" s="212">
        <f t="shared" si="1"/>
        <v>407719</v>
      </c>
      <c r="E16" s="212">
        <f>E17+E18</f>
        <v>398419</v>
      </c>
      <c r="F16" s="212">
        <f>F17+F18</f>
        <v>9300</v>
      </c>
      <c r="G16" s="212">
        <v>30000</v>
      </c>
    </row>
    <row r="17" ht="15" hidden="1" customHeight="1" spans="1:7">
      <c r="A17" s="215" t="s">
        <v>118</v>
      </c>
      <c r="B17" s="215" t="s">
        <v>119</v>
      </c>
      <c r="C17" s="212">
        <f t="shared" si="0"/>
        <v>407719</v>
      </c>
      <c r="D17" s="212">
        <f t="shared" si="1"/>
        <v>407719</v>
      </c>
      <c r="E17" s="212">
        <v>398419</v>
      </c>
      <c r="F17" s="212">
        <v>9300</v>
      </c>
      <c r="G17" s="212"/>
    </row>
    <row r="18" ht="15" customHeight="1" spans="1:7">
      <c r="A18" s="215" t="s">
        <v>120</v>
      </c>
      <c r="B18" s="215" t="s">
        <v>121</v>
      </c>
      <c r="C18" s="212">
        <f t="shared" si="0"/>
        <v>30000</v>
      </c>
      <c r="D18" s="212">
        <f t="shared" si="1"/>
        <v>0</v>
      </c>
      <c r="E18" s="212"/>
      <c r="F18" s="212"/>
      <c r="G18" s="212">
        <v>30000</v>
      </c>
    </row>
    <row r="19" ht="15" customHeight="1" spans="1:7">
      <c r="A19" s="213" t="s">
        <v>122</v>
      </c>
      <c r="B19" s="213" t="s">
        <v>123</v>
      </c>
      <c r="C19" s="212">
        <f t="shared" si="0"/>
        <v>2062019.39</v>
      </c>
      <c r="D19" s="212">
        <f t="shared" si="1"/>
        <v>2016935.39</v>
      </c>
      <c r="E19" s="212">
        <f>E20+E23+E25</f>
        <v>2016935.39</v>
      </c>
      <c r="F19" s="212">
        <f>F20+F23+F25</f>
        <v>0</v>
      </c>
      <c r="G19" s="212">
        <v>45084</v>
      </c>
    </row>
    <row r="20" ht="15" hidden="1" customHeight="1" spans="1:7">
      <c r="A20" s="214" t="s">
        <v>124</v>
      </c>
      <c r="B20" s="214" t="s">
        <v>125</v>
      </c>
      <c r="C20" s="212">
        <f t="shared" si="0"/>
        <v>1976684.14</v>
      </c>
      <c r="D20" s="212">
        <f t="shared" si="1"/>
        <v>1976684.14</v>
      </c>
      <c r="E20" s="212">
        <f>E21+E22</f>
        <v>1976684.14</v>
      </c>
      <c r="F20" s="212">
        <f>F21+F22</f>
        <v>0</v>
      </c>
      <c r="G20" s="212"/>
    </row>
    <row r="21" ht="15" hidden="1" customHeight="1" spans="1:7">
      <c r="A21" s="215" t="s">
        <v>126</v>
      </c>
      <c r="B21" s="215" t="s">
        <v>127</v>
      </c>
      <c r="C21" s="212">
        <f t="shared" si="0"/>
        <v>1756684.14</v>
      </c>
      <c r="D21" s="212">
        <f t="shared" si="1"/>
        <v>1756684.14</v>
      </c>
      <c r="E21" s="212">
        <v>1756684.14</v>
      </c>
      <c r="F21" s="212"/>
      <c r="G21" s="212"/>
    </row>
    <row r="22" ht="15" hidden="1" customHeight="1" spans="1:7">
      <c r="A22" s="215" t="s">
        <v>128</v>
      </c>
      <c r="B22" s="215" t="s">
        <v>129</v>
      </c>
      <c r="C22" s="212">
        <f t="shared" si="0"/>
        <v>220000</v>
      </c>
      <c r="D22" s="212">
        <f t="shared" si="1"/>
        <v>220000</v>
      </c>
      <c r="E22" s="212">
        <v>220000</v>
      </c>
      <c r="F22" s="212"/>
      <c r="G22" s="212"/>
    </row>
    <row r="23" ht="15" customHeight="1" spans="1:7">
      <c r="A23" s="214" t="s">
        <v>130</v>
      </c>
      <c r="B23" s="214" t="s">
        <v>131</v>
      </c>
      <c r="C23" s="212">
        <f t="shared" si="0"/>
        <v>45084</v>
      </c>
      <c r="D23" s="212">
        <f t="shared" si="1"/>
        <v>0</v>
      </c>
      <c r="E23" s="212">
        <f>E24</f>
        <v>0</v>
      </c>
      <c r="F23" s="212">
        <f>F24</f>
        <v>0</v>
      </c>
      <c r="G23" s="212">
        <v>45084</v>
      </c>
    </row>
    <row r="24" ht="15" customHeight="1" spans="1:7">
      <c r="A24" s="215" t="s">
        <v>132</v>
      </c>
      <c r="B24" s="215" t="s">
        <v>133</v>
      </c>
      <c r="C24" s="212">
        <f t="shared" si="0"/>
        <v>45084</v>
      </c>
      <c r="D24" s="212">
        <f t="shared" si="1"/>
        <v>0</v>
      </c>
      <c r="E24" s="212"/>
      <c r="F24" s="212"/>
      <c r="G24" s="212">
        <v>45084</v>
      </c>
    </row>
    <row r="25" ht="15" hidden="1" customHeight="1" spans="1:7">
      <c r="A25" s="214" t="s">
        <v>134</v>
      </c>
      <c r="B25" s="214" t="s">
        <v>135</v>
      </c>
      <c r="C25" s="212">
        <f t="shared" si="0"/>
        <v>40251.25</v>
      </c>
      <c r="D25" s="212">
        <f t="shared" si="1"/>
        <v>40251.25</v>
      </c>
      <c r="E25" s="212">
        <f>E26</f>
        <v>40251.25</v>
      </c>
      <c r="F25" s="212">
        <f>F26</f>
        <v>0</v>
      </c>
      <c r="G25" s="212"/>
    </row>
    <row r="26" ht="15" hidden="1" customHeight="1" spans="1:7">
      <c r="A26" s="215" t="s">
        <v>136</v>
      </c>
      <c r="B26" s="215" t="s">
        <v>135</v>
      </c>
      <c r="C26" s="212">
        <f t="shared" si="0"/>
        <v>40251.25</v>
      </c>
      <c r="D26" s="212">
        <f t="shared" si="1"/>
        <v>40251.25</v>
      </c>
      <c r="E26" s="212">
        <v>40251.25</v>
      </c>
      <c r="F26" s="212"/>
      <c r="G26" s="212"/>
    </row>
    <row r="27" ht="15" hidden="1" customHeight="1" spans="1:7">
      <c r="A27" s="213" t="s">
        <v>137</v>
      </c>
      <c r="B27" s="213" t="s">
        <v>138</v>
      </c>
      <c r="C27" s="212">
        <f t="shared" si="0"/>
        <v>1794218.3</v>
      </c>
      <c r="D27" s="212">
        <f t="shared" si="1"/>
        <v>1794218.3</v>
      </c>
      <c r="E27" s="212">
        <f>E28</f>
        <v>1794218.3</v>
      </c>
      <c r="F27" s="212">
        <f>F28</f>
        <v>0</v>
      </c>
      <c r="G27" s="212"/>
    </row>
    <row r="28" ht="15" hidden="1" customHeight="1" spans="1:7">
      <c r="A28" s="214" t="s">
        <v>139</v>
      </c>
      <c r="B28" s="214" t="s">
        <v>140</v>
      </c>
      <c r="C28" s="212">
        <f t="shared" si="0"/>
        <v>1794218.3</v>
      </c>
      <c r="D28" s="212">
        <f t="shared" si="1"/>
        <v>1794218.3</v>
      </c>
      <c r="E28" s="212">
        <f>SUM(E29:E32)</f>
        <v>1794218.3</v>
      </c>
      <c r="F28" s="212">
        <f>SUM(F29:F32)</f>
        <v>0</v>
      </c>
      <c r="G28" s="212"/>
    </row>
    <row r="29" ht="15" hidden="1" customHeight="1" spans="1:7">
      <c r="A29" s="215" t="s">
        <v>141</v>
      </c>
      <c r="B29" s="215" t="s">
        <v>142</v>
      </c>
      <c r="C29" s="212">
        <f t="shared" si="0"/>
        <v>389835.03</v>
      </c>
      <c r="D29" s="212">
        <f t="shared" si="1"/>
        <v>389835.03</v>
      </c>
      <c r="E29" s="212">
        <v>389835.03</v>
      </c>
      <c r="F29" s="212"/>
      <c r="G29" s="212"/>
    </row>
    <row r="30" ht="15" hidden="1" customHeight="1" spans="1:7">
      <c r="A30" s="215" t="s">
        <v>143</v>
      </c>
      <c r="B30" s="215" t="s">
        <v>144</v>
      </c>
      <c r="C30" s="212">
        <f t="shared" si="0"/>
        <v>541634.42</v>
      </c>
      <c r="D30" s="212">
        <f t="shared" si="1"/>
        <v>541634.42</v>
      </c>
      <c r="E30" s="212">
        <v>541634.42</v>
      </c>
      <c r="F30" s="212"/>
      <c r="G30" s="212"/>
    </row>
    <row r="31" ht="15" hidden="1" customHeight="1" spans="1:7">
      <c r="A31" s="215" t="s">
        <v>145</v>
      </c>
      <c r="B31" s="215" t="s">
        <v>146</v>
      </c>
      <c r="C31" s="212">
        <f t="shared" si="0"/>
        <v>781405.3</v>
      </c>
      <c r="D31" s="212">
        <f t="shared" si="1"/>
        <v>781405.3</v>
      </c>
      <c r="E31" s="212">
        <v>781405.3</v>
      </c>
      <c r="F31" s="212"/>
      <c r="G31" s="212"/>
    </row>
    <row r="32" ht="15" hidden="1" customHeight="1" spans="1:7">
      <c r="A32" s="215" t="s">
        <v>147</v>
      </c>
      <c r="B32" s="215" t="s">
        <v>148</v>
      </c>
      <c r="C32" s="212">
        <f t="shared" si="0"/>
        <v>81343.55</v>
      </c>
      <c r="D32" s="212">
        <f t="shared" si="1"/>
        <v>81343.55</v>
      </c>
      <c r="E32" s="212">
        <v>81343.55</v>
      </c>
      <c r="F32" s="212"/>
      <c r="G32" s="212"/>
    </row>
    <row r="33" ht="15" customHeight="1" spans="1:7">
      <c r="A33" s="213" t="s">
        <v>149</v>
      </c>
      <c r="B33" s="213" t="s">
        <v>150</v>
      </c>
      <c r="C33" s="212">
        <f t="shared" si="0"/>
        <v>4174330.03</v>
      </c>
      <c r="D33" s="212">
        <f t="shared" si="1"/>
        <v>1421203</v>
      </c>
      <c r="E33" s="212">
        <f>E34</f>
        <v>1390203</v>
      </c>
      <c r="F33" s="212">
        <f>F34</f>
        <v>31000</v>
      </c>
      <c r="G33" s="212">
        <v>2753127.03</v>
      </c>
    </row>
    <row r="34" ht="15" customHeight="1" spans="1:7">
      <c r="A34" s="214" t="s">
        <v>151</v>
      </c>
      <c r="B34" s="214" t="s">
        <v>152</v>
      </c>
      <c r="C34" s="212">
        <f t="shared" si="0"/>
        <v>4174330.03</v>
      </c>
      <c r="D34" s="212">
        <f t="shared" si="1"/>
        <v>1421203</v>
      </c>
      <c r="E34" s="212">
        <f>E35+E36</f>
        <v>1390203</v>
      </c>
      <c r="F34" s="212">
        <f>F35+F36</f>
        <v>31000</v>
      </c>
      <c r="G34" s="212">
        <v>2753127.03</v>
      </c>
    </row>
    <row r="35" ht="15" hidden="1" customHeight="1" spans="1:7">
      <c r="A35" s="215" t="s">
        <v>153</v>
      </c>
      <c r="B35" s="215" t="s">
        <v>154</v>
      </c>
      <c r="C35" s="212">
        <f t="shared" si="0"/>
        <v>1421203</v>
      </c>
      <c r="D35" s="212">
        <f t="shared" si="1"/>
        <v>1421203</v>
      </c>
      <c r="E35" s="212">
        <v>1390203</v>
      </c>
      <c r="F35" s="212">
        <v>31000</v>
      </c>
      <c r="G35" s="212"/>
    </row>
    <row r="36" ht="15" customHeight="1" spans="1:7">
      <c r="A36" s="215">
        <v>2120399</v>
      </c>
      <c r="B36" s="215" t="s">
        <v>155</v>
      </c>
      <c r="C36" s="212">
        <f t="shared" si="0"/>
        <v>2753127.03</v>
      </c>
      <c r="D36" s="212">
        <f t="shared" si="1"/>
        <v>0</v>
      </c>
      <c r="E36" s="212"/>
      <c r="F36" s="212"/>
      <c r="G36" s="212">
        <v>2753127.03</v>
      </c>
    </row>
    <row r="37" ht="15" customHeight="1" spans="1:7">
      <c r="A37" s="213" t="s">
        <v>156</v>
      </c>
      <c r="B37" s="213" t="s">
        <v>157</v>
      </c>
      <c r="C37" s="212">
        <f t="shared" si="0"/>
        <v>19600024.8</v>
      </c>
      <c r="D37" s="212">
        <f t="shared" si="1"/>
        <v>5166978</v>
      </c>
      <c r="E37" s="212">
        <f>E38+E40+E42+E44</f>
        <v>5046078</v>
      </c>
      <c r="F37" s="212">
        <f>F38+F40+F42+F44</f>
        <v>120900</v>
      </c>
      <c r="G37" s="212">
        <v>14433046.8</v>
      </c>
    </row>
    <row r="38" ht="15" customHeight="1" spans="1:7">
      <c r="A38" s="214" t="s">
        <v>158</v>
      </c>
      <c r="B38" s="214" t="s">
        <v>159</v>
      </c>
      <c r="C38" s="212">
        <f t="shared" si="0"/>
        <v>4523996</v>
      </c>
      <c r="D38" s="212">
        <f t="shared" si="1"/>
        <v>4236764</v>
      </c>
      <c r="E38" s="212">
        <f>E39</f>
        <v>4137564</v>
      </c>
      <c r="F38" s="212">
        <f>F39</f>
        <v>99200</v>
      </c>
      <c r="G38" s="212">
        <v>287232</v>
      </c>
    </row>
    <row r="39" ht="15" customHeight="1" spans="1:7">
      <c r="A39" s="215" t="s">
        <v>160</v>
      </c>
      <c r="B39" s="215" t="s">
        <v>161</v>
      </c>
      <c r="C39" s="212">
        <f t="shared" si="0"/>
        <v>4523996</v>
      </c>
      <c r="D39" s="212">
        <f t="shared" si="1"/>
        <v>4236764</v>
      </c>
      <c r="E39" s="212">
        <v>4137564</v>
      </c>
      <c r="F39" s="212">
        <v>99200</v>
      </c>
      <c r="G39" s="212">
        <v>287232</v>
      </c>
    </row>
    <row r="40" ht="15" hidden="1" customHeight="1" spans="1:7">
      <c r="A40" s="214" t="s">
        <v>162</v>
      </c>
      <c r="B40" s="214" t="s">
        <v>163</v>
      </c>
      <c r="C40" s="212">
        <f t="shared" si="0"/>
        <v>507095</v>
      </c>
      <c r="D40" s="212">
        <f t="shared" si="1"/>
        <v>507095</v>
      </c>
      <c r="E40" s="212">
        <f>E41</f>
        <v>494695</v>
      </c>
      <c r="F40" s="212">
        <f>F41</f>
        <v>12400</v>
      </c>
      <c r="G40" s="212"/>
    </row>
    <row r="41" ht="15" hidden="1" customHeight="1" spans="1:7">
      <c r="A41" s="215" t="s">
        <v>164</v>
      </c>
      <c r="B41" s="215" t="s">
        <v>165</v>
      </c>
      <c r="C41" s="212">
        <f t="shared" si="0"/>
        <v>507095</v>
      </c>
      <c r="D41" s="212">
        <f t="shared" si="1"/>
        <v>507095</v>
      </c>
      <c r="E41" s="212">
        <v>494695</v>
      </c>
      <c r="F41" s="212">
        <v>12400</v>
      </c>
      <c r="G41" s="212"/>
    </row>
    <row r="42" ht="15" hidden="1" customHeight="1" spans="1:7">
      <c r="A42" s="214" t="s">
        <v>166</v>
      </c>
      <c r="B42" s="214" t="s">
        <v>167</v>
      </c>
      <c r="C42" s="212">
        <f t="shared" si="0"/>
        <v>423119</v>
      </c>
      <c r="D42" s="212">
        <f t="shared" si="1"/>
        <v>423119</v>
      </c>
      <c r="E42" s="212">
        <f>E43</f>
        <v>413819</v>
      </c>
      <c r="F42" s="212">
        <f>F43</f>
        <v>9300</v>
      </c>
      <c r="G42" s="212"/>
    </row>
    <row r="43" ht="15" hidden="1" customHeight="1" spans="1:7">
      <c r="A43" s="215" t="s">
        <v>168</v>
      </c>
      <c r="B43" s="215" t="s">
        <v>169</v>
      </c>
      <c r="C43" s="212">
        <f t="shared" si="0"/>
        <v>423119</v>
      </c>
      <c r="D43" s="212">
        <f t="shared" si="1"/>
        <v>423119</v>
      </c>
      <c r="E43" s="212">
        <v>413819</v>
      </c>
      <c r="F43" s="212">
        <v>9300</v>
      </c>
      <c r="G43" s="212"/>
    </row>
    <row r="44" ht="15" customHeight="1" spans="1:7">
      <c r="A44" s="214" t="s">
        <v>170</v>
      </c>
      <c r="B44" s="214" t="s">
        <v>171</v>
      </c>
      <c r="C44" s="212">
        <f t="shared" si="0"/>
        <v>14145814.8</v>
      </c>
      <c r="D44" s="212">
        <f t="shared" si="1"/>
        <v>0</v>
      </c>
      <c r="E44" s="212">
        <f>E45+E46+E47</f>
        <v>0</v>
      </c>
      <c r="F44" s="212">
        <f>F45+F46+F47</f>
        <v>0</v>
      </c>
      <c r="G44" s="212">
        <v>14145814.8</v>
      </c>
    </row>
    <row r="45" ht="15" customHeight="1" spans="1:7">
      <c r="A45" s="215" t="s">
        <v>172</v>
      </c>
      <c r="B45" s="215" t="s">
        <v>173</v>
      </c>
      <c r="C45" s="212">
        <f t="shared" si="0"/>
        <v>688953.6</v>
      </c>
      <c r="D45" s="212">
        <f t="shared" si="1"/>
        <v>0</v>
      </c>
      <c r="E45" s="212"/>
      <c r="F45" s="212"/>
      <c r="G45" s="212">
        <v>688953.6</v>
      </c>
    </row>
    <row r="46" ht="15" customHeight="1" spans="1:7">
      <c r="A46" s="215" t="s">
        <v>174</v>
      </c>
      <c r="B46" s="215" t="s">
        <v>175</v>
      </c>
      <c r="C46" s="212">
        <f t="shared" si="0"/>
        <v>13281861.2</v>
      </c>
      <c r="D46" s="212">
        <f t="shared" si="1"/>
        <v>0</v>
      </c>
      <c r="E46" s="212"/>
      <c r="F46" s="212"/>
      <c r="G46" s="212">
        <v>13281861.2</v>
      </c>
    </row>
    <row r="47" ht="15" customHeight="1" spans="1:7">
      <c r="A47" s="215" t="s">
        <v>176</v>
      </c>
      <c r="B47" s="215" t="s">
        <v>177</v>
      </c>
      <c r="C47" s="212">
        <f t="shared" si="0"/>
        <v>175000</v>
      </c>
      <c r="D47" s="212">
        <f t="shared" si="1"/>
        <v>0</v>
      </c>
      <c r="E47" s="212"/>
      <c r="F47" s="212"/>
      <c r="G47" s="212">
        <v>175000</v>
      </c>
    </row>
    <row r="48" ht="15" hidden="1" customHeight="1" spans="1:7">
      <c r="A48" s="213" t="s">
        <v>178</v>
      </c>
      <c r="B48" s="213" t="s">
        <v>179</v>
      </c>
      <c r="C48" s="212">
        <f t="shared" si="0"/>
        <v>1317513.12</v>
      </c>
      <c r="D48" s="212">
        <f t="shared" si="1"/>
        <v>1317513.12</v>
      </c>
      <c r="E48" s="212">
        <f>E49</f>
        <v>1317513.12</v>
      </c>
      <c r="F48" s="212">
        <f>F49</f>
        <v>0</v>
      </c>
      <c r="G48" s="212"/>
    </row>
    <row r="49" ht="15" hidden="1" customHeight="1" spans="1:7">
      <c r="A49" s="214" t="s">
        <v>180</v>
      </c>
      <c r="B49" s="214" t="s">
        <v>181</v>
      </c>
      <c r="C49" s="212">
        <f t="shared" si="0"/>
        <v>1317513.12</v>
      </c>
      <c r="D49" s="212">
        <f t="shared" si="1"/>
        <v>1317513.12</v>
      </c>
      <c r="E49" s="212">
        <f>E50</f>
        <v>1317513.12</v>
      </c>
      <c r="F49" s="212">
        <f>F50</f>
        <v>0</v>
      </c>
      <c r="G49" s="212"/>
    </row>
    <row r="50" ht="15" hidden="1" customHeight="1" spans="1:7">
      <c r="A50" s="215" t="s">
        <v>182</v>
      </c>
      <c r="B50" s="215" t="s">
        <v>183</v>
      </c>
      <c r="C50" s="212">
        <f t="shared" si="0"/>
        <v>1317513.12</v>
      </c>
      <c r="D50" s="212">
        <f t="shared" si="1"/>
        <v>1317513.12</v>
      </c>
      <c r="E50" s="212">
        <v>1317513.12</v>
      </c>
      <c r="F50" s="212"/>
      <c r="G50" s="212"/>
    </row>
    <row r="51" ht="15" customHeight="1" spans="1:7">
      <c r="A51" s="213" t="s">
        <v>190</v>
      </c>
      <c r="B51" s="213" t="s">
        <v>191</v>
      </c>
      <c r="C51" s="212">
        <f t="shared" si="0"/>
        <v>70000</v>
      </c>
      <c r="D51" s="212">
        <f t="shared" si="1"/>
        <v>0</v>
      </c>
      <c r="E51" s="212">
        <f>E52</f>
        <v>0</v>
      </c>
      <c r="F51" s="212">
        <f>F52</f>
        <v>0</v>
      </c>
      <c r="G51" s="212">
        <v>70000</v>
      </c>
    </row>
    <row r="52" ht="15" customHeight="1" spans="1:7">
      <c r="A52" s="214" t="s">
        <v>192</v>
      </c>
      <c r="B52" s="214" t="s">
        <v>193</v>
      </c>
      <c r="C52" s="212">
        <f t="shared" si="0"/>
        <v>70000</v>
      </c>
      <c r="D52" s="212">
        <f t="shared" si="1"/>
        <v>0</v>
      </c>
      <c r="E52" s="212">
        <f>E53</f>
        <v>0</v>
      </c>
      <c r="F52" s="212">
        <f>F53</f>
        <v>0</v>
      </c>
      <c r="G52" s="212">
        <v>70000</v>
      </c>
    </row>
    <row r="53" ht="15" customHeight="1" spans="1:7">
      <c r="A53" s="215" t="s">
        <v>194</v>
      </c>
      <c r="B53" s="215" t="s">
        <v>195</v>
      </c>
      <c r="C53" s="212">
        <f t="shared" si="0"/>
        <v>70000</v>
      </c>
      <c r="D53" s="212">
        <f t="shared" si="1"/>
        <v>0</v>
      </c>
      <c r="E53" s="212"/>
      <c r="F53" s="212"/>
      <c r="G53" s="212">
        <v>70000</v>
      </c>
    </row>
    <row r="54" ht="18" customHeight="1" spans="1:7">
      <c r="A54" s="101" t="s">
        <v>236</v>
      </c>
      <c r="B54" s="216" t="s">
        <v>236</v>
      </c>
      <c r="C54" s="217">
        <f t="shared" ref="C54:G54" si="2">C7+C15+C19+C27+C33+C37+C48+C51</f>
        <v>37491880.64</v>
      </c>
      <c r="D54" s="217">
        <f t="shared" si="2"/>
        <v>17256162.81</v>
      </c>
      <c r="E54" s="217">
        <f t="shared" si="2"/>
        <v>16630062.81</v>
      </c>
      <c r="F54" s="217">
        <f t="shared" si="2"/>
        <v>626100</v>
      </c>
      <c r="G54" s="217">
        <f t="shared" si="2"/>
        <v>20235717.83</v>
      </c>
    </row>
  </sheetData>
  <autoFilter xmlns:etc="http://www.wps.cn/officeDocument/2017/etCustomData" ref="A5:G54" etc:filterBottomFollowUsedRange="0">
    <filterColumn colId="6">
      <filters>
        <filter val="14,433,046.80"/>
        <filter val="14,145,814.80"/>
        <filter val="13,281,861.20"/>
        <filter val="2,703,460.00"/>
        <filter val="2,904,460.00"/>
        <filter val="175,000.00"/>
        <filter val="201,000.00"/>
        <filter val="30,000.00"/>
        <filter val="70,000.00"/>
        <filter val="45,084.00"/>
        <filter val="287,232.00"/>
        <filter val="688,953.60"/>
        <filter val="20,235,717.83"/>
        <filter val="2,753,127.03"/>
        <filter val="7"/>
      </filters>
    </filterColumn>
    <extLst/>
  </autoFilter>
  <mergeCells count="7">
    <mergeCell ref="A2:G2"/>
    <mergeCell ref="A3:B3"/>
    <mergeCell ref="A4:B4"/>
    <mergeCell ref="D4:F4"/>
    <mergeCell ref="A54:B54"/>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topLeftCell="B1" workbookViewId="0">
      <selection activeCell="F11" sqref="F11"/>
    </sheetView>
  </sheetViews>
  <sheetFormatPr defaultColWidth="10.425" defaultRowHeight="14.25" customHeight="1" outlineLevelRow="6" outlineLevelCol="5"/>
  <cols>
    <col min="1" max="6" width="28.1416666666667" customWidth="1"/>
  </cols>
  <sheetData>
    <row r="1" customHeight="1" spans="1:6">
      <c r="A1" s="61"/>
      <c r="B1" s="61"/>
      <c r="C1" s="61"/>
      <c r="D1" s="61"/>
      <c r="E1" s="60"/>
      <c r="F1" s="198" t="s">
        <v>237</v>
      </c>
    </row>
    <row r="2" ht="41.25" customHeight="1" spans="1:6">
      <c r="A2" s="199" t="s">
        <v>238</v>
      </c>
      <c r="B2" s="61"/>
      <c r="C2" s="61"/>
      <c r="D2" s="61"/>
      <c r="E2" s="60"/>
      <c r="F2" s="61"/>
    </row>
    <row r="3" customHeight="1" spans="1:6">
      <c r="A3" s="126" t="s">
        <v>2</v>
      </c>
      <c r="B3" s="200"/>
      <c r="D3" s="61"/>
      <c r="E3" s="60"/>
      <c r="F3" s="64" t="s">
        <v>3</v>
      </c>
    </row>
    <row r="4" ht="27" customHeight="1" spans="1:6">
      <c r="A4" s="65" t="s">
        <v>239</v>
      </c>
      <c r="B4" s="65" t="s">
        <v>240</v>
      </c>
      <c r="C4" s="66" t="s">
        <v>241</v>
      </c>
      <c r="D4" s="65"/>
      <c r="E4" s="67"/>
      <c r="F4" s="65" t="s">
        <v>242</v>
      </c>
    </row>
    <row r="5" ht="28.5" customHeight="1" spans="1:6">
      <c r="A5" s="201"/>
      <c r="B5" s="69"/>
      <c r="C5" s="67" t="s">
        <v>59</v>
      </c>
      <c r="D5" s="67" t="s">
        <v>243</v>
      </c>
      <c r="E5" s="67" t="s">
        <v>244</v>
      </c>
      <c r="F5" s="68"/>
    </row>
    <row r="6" ht="17.25" customHeight="1" spans="1:6">
      <c r="A6" s="73" t="s">
        <v>84</v>
      </c>
      <c r="B6" s="73" t="s">
        <v>85</v>
      </c>
      <c r="C6" s="73" t="s">
        <v>86</v>
      </c>
      <c r="D6" s="73" t="s">
        <v>87</v>
      </c>
      <c r="E6" s="73" t="s">
        <v>88</v>
      </c>
      <c r="F6" s="73" t="s">
        <v>89</v>
      </c>
    </row>
    <row r="7" ht="17.25" customHeight="1" spans="1:6">
      <c r="A7" s="102">
        <v>36000</v>
      </c>
      <c r="B7" s="102"/>
      <c r="C7" s="102">
        <v>36000</v>
      </c>
      <c r="D7" s="102"/>
      <c r="E7" s="102">
        <v>36000</v>
      </c>
      <c r="F7" s="102"/>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99"/>
  <sheetViews>
    <sheetView showZeros="0" zoomScale="85" zoomScaleNormal="85" workbookViewId="0">
      <pane ySplit="8" topLeftCell="A9" activePane="bottomLeft" state="frozen"/>
      <selection/>
      <selection pane="bottomLeft" activeCell="C16" sqref="C9:C16"/>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9" width="18.7166666666667" customWidth="1"/>
    <col min="10" max="11" width="18.7166666666667" hidden="1" customWidth="1"/>
    <col min="12" max="23" width="18.7166666666667" customWidth="1"/>
  </cols>
  <sheetData>
    <row r="1" ht="13.5" customHeight="1" spans="1:23">
      <c r="B1" s="182"/>
      <c r="D1" s="183"/>
      <c r="E1" s="183"/>
      <c r="F1" s="183"/>
      <c r="G1" s="183"/>
      <c r="H1" s="103"/>
      <c r="I1" s="103"/>
      <c r="J1" s="103"/>
      <c r="K1" s="103"/>
      <c r="L1" s="103"/>
      <c r="M1" s="103"/>
      <c r="Q1" s="103"/>
      <c r="U1" s="182"/>
      <c r="W1" s="27" t="s">
        <v>245</v>
      </c>
    </row>
    <row r="2" ht="45.75" customHeight="1" spans="1:23">
      <c r="A2" s="86" t="s">
        <v>246</v>
      </c>
      <c r="B2" s="86"/>
      <c r="C2" s="86"/>
      <c r="D2" s="86"/>
      <c r="E2" s="86"/>
      <c r="F2" s="86"/>
      <c r="G2" s="86"/>
      <c r="H2" s="86"/>
      <c r="I2" s="86"/>
      <c r="J2" s="86"/>
      <c r="K2" s="86"/>
      <c r="L2" s="86"/>
      <c r="M2" s="86"/>
      <c r="N2" s="28"/>
      <c r="O2" s="28"/>
      <c r="P2" s="28"/>
      <c r="Q2" s="86"/>
      <c r="R2" s="86"/>
      <c r="S2" s="86"/>
      <c r="T2" s="86"/>
      <c r="U2" s="86"/>
      <c r="V2" s="86"/>
      <c r="W2" s="86"/>
    </row>
    <row r="3" ht="18.75" customHeight="1" spans="1:23">
      <c r="A3" s="29" t="s">
        <v>2</v>
      </c>
      <c r="B3" s="184"/>
      <c r="C3" s="184"/>
      <c r="D3" s="184"/>
      <c r="E3" s="184"/>
      <c r="F3" s="184"/>
      <c r="G3" s="184"/>
      <c r="H3" s="108"/>
      <c r="I3" s="108"/>
      <c r="J3" s="108"/>
      <c r="K3" s="108"/>
      <c r="L3" s="108"/>
      <c r="M3" s="108"/>
      <c r="N3" s="31"/>
      <c r="O3" s="31"/>
      <c r="P3" s="31"/>
      <c r="Q3" s="108"/>
      <c r="U3" s="182"/>
      <c r="W3" s="27" t="s">
        <v>3</v>
      </c>
    </row>
    <row r="4" ht="18" customHeight="1" spans="1:23">
      <c r="A4" s="33" t="s">
        <v>247</v>
      </c>
      <c r="B4" s="33" t="s">
        <v>248</v>
      </c>
      <c r="C4" s="33" t="s">
        <v>249</v>
      </c>
      <c r="D4" s="33" t="s">
        <v>250</v>
      </c>
      <c r="E4" s="33" t="s">
        <v>251</v>
      </c>
      <c r="F4" s="33" t="s">
        <v>252</v>
      </c>
      <c r="G4" s="33" t="s">
        <v>253</v>
      </c>
      <c r="H4" s="185" t="s">
        <v>254</v>
      </c>
      <c r="I4" s="97" t="s">
        <v>254</v>
      </c>
      <c r="J4" s="97"/>
      <c r="K4" s="97"/>
      <c r="L4" s="97"/>
      <c r="M4" s="97"/>
      <c r="N4" s="37"/>
      <c r="O4" s="37"/>
      <c r="P4" s="37"/>
      <c r="Q4" s="112" t="s">
        <v>63</v>
      </c>
      <c r="R4" s="97" t="s">
        <v>64</v>
      </c>
      <c r="S4" s="97"/>
      <c r="T4" s="97"/>
      <c r="U4" s="97"/>
      <c r="V4" s="97"/>
      <c r="W4" s="98"/>
    </row>
    <row r="5" ht="18" customHeight="1" spans="1:23">
      <c r="A5" s="39"/>
      <c r="B5" s="143"/>
      <c r="C5" s="39"/>
      <c r="D5" s="39"/>
      <c r="E5" s="39"/>
      <c r="F5" s="39"/>
      <c r="G5" s="39"/>
      <c r="H5" s="141" t="s">
        <v>255</v>
      </c>
      <c r="I5" s="185" t="s">
        <v>60</v>
      </c>
      <c r="J5" s="97"/>
      <c r="K5" s="97"/>
      <c r="L5" s="97"/>
      <c r="M5" s="98"/>
      <c r="N5" s="36" t="s">
        <v>256</v>
      </c>
      <c r="O5" s="37"/>
      <c r="P5" s="38"/>
      <c r="Q5" s="33" t="s">
        <v>63</v>
      </c>
      <c r="R5" s="185" t="s">
        <v>64</v>
      </c>
      <c r="S5" s="112" t="s">
        <v>66</v>
      </c>
      <c r="T5" s="97" t="s">
        <v>64</v>
      </c>
      <c r="U5" s="112" t="s">
        <v>68</v>
      </c>
      <c r="V5" s="112" t="s">
        <v>69</v>
      </c>
      <c r="W5" s="186" t="s">
        <v>70</v>
      </c>
    </row>
    <row r="6" ht="19.5" customHeight="1" spans="1:23">
      <c r="A6" s="41"/>
      <c r="B6" s="41"/>
      <c r="C6" s="41"/>
      <c r="D6" s="41"/>
      <c r="E6" s="41"/>
      <c r="F6" s="41"/>
      <c r="G6" s="41"/>
      <c r="H6" s="41"/>
      <c r="I6" s="187" t="s">
        <v>257</v>
      </c>
      <c r="J6" s="33" t="s">
        <v>258</v>
      </c>
      <c r="K6" s="33" t="s">
        <v>259</v>
      </c>
      <c r="L6" s="33" t="s">
        <v>260</v>
      </c>
      <c r="M6" s="33" t="s">
        <v>261</v>
      </c>
      <c r="N6" s="33" t="s">
        <v>60</v>
      </c>
      <c r="O6" s="33" t="s">
        <v>61</v>
      </c>
      <c r="P6" s="33" t="s">
        <v>62</v>
      </c>
      <c r="Q6" s="41"/>
      <c r="R6" s="33" t="s">
        <v>59</v>
      </c>
      <c r="S6" s="33" t="s">
        <v>66</v>
      </c>
      <c r="T6" s="33" t="s">
        <v>262</v>
      </c>
      <c r="U6" s="33" t="s">
        <v>68</v>
      </c>
      <c r="V6" s="33" t="s">
        <v>69</v>
      </c>
      <c r="W6" s="33" t="s">
        <v>70</v>
      </c>
    </row>
    <row r="7" ht="37.5" customHeight="1" spans="1:23">
      <c r="A7" s="188"/>
      <c r="B7" s="188"/>
      <c r="C7" s="188"/>
      <c r="D7" s="188"/>
      <c r="E7" s="188"/>
      <c r="F7" s="188"/>
      <c r="G7" s="188"/>
      <c r="H7" s="188"/>
      <c r="I7" s="189" t="s">
        <v>59</v>
      </c>
      <c r="J7" s="42" t="s">
        <v>263</v>
      </c>
      <c r="K7" s="42" t="s">
        <v>259</v>
      </c>
      <c r="L7" s="42" t="s">
        <v>260</v>
      </c>
      <c r="M7" s="42" t="s">
        <v>261</v>
      </c>
      <c r="N7" s="42" t="s">
        <v>259</v>
      </c>
      <c r="O7" s="42" t="s">
        <v>260</v>
      </c>
      <c r="P7" s="42" t="s">
        <v>261</v>
      </c>
      <c r="Q7" s="42" t="s">
        <v>63</v>
      </c>
      <c r="R7" s="42" t="s">
        <v>59</v>
      </c>
      <c r="S7" s="42" t="s">
        <v>66</v>
      </c>
      <c r="T7" s="42" t="s">
        <v>262</v>
      </c>
      <c r="U7" s="42" t="s">
        <v>68</v>
      </c>
      <c r="V7" s="42" t="s">
        <v>69</v>
      </c>
      <c r="W7" s="42" t="s">
        <v>70</v>
      </c>
    </row>
    <row r="8" customHeight="1" spans="1:23">
      <c r="A8" s="46">
        <v>1</v>
      </c>
      <c r="B8" s="46">
        <v>2</v>
      </c>
      <c r="C8" s="46">
        <v>3</v>
      </c>
      <c r="D8" s="46">
        <v>4</v>
      </c>
      <c r="E8" s="46">
        <v>5</v>
      </c>
      <c r="F8" s="46">
        <v>6</v>
      </c>
      <c r="G8" s="46">
        <v>7</v>
      </c>
      <c r="H8" s="46">
        <v>8</v>
      </c>
      <c r="I8" s="46">
        <v>9</v>
      </c>
      <c r="J8" s="46">
        <v>10</v>
      </c>
      <c r="K8" s="46">
        <v>11</v>
      </c>
      <c r="L8" s="46">
        <v>12</v>
      </c>
      <c r="M8" s="46">
        <v>13</v>
      </c>
      <c r="N8" s="46">
        <v>14</v>
      </c>
      <c r="O8" s="46">
        <v>15</v>
      </c>
      <c r="P8" s="46">
        <v>16</v>
      </c>
      <c r="Q8" s="46">
        <v>17</v>
      </c>
      <c r="R8" s="46">
        <v>18</v>
      </c>
      <c r="S8" s="46">
        <v>19</v>
      </c>
      <c r="T8" s="46">
        <v>20</v>
      </c>
      <c r="U8" s="46">
        <v>21</v>
      </c>
      <c r="V8" s="46">
        <v>22</v>
      </c>
      <c r="W8" s="46">
        <v>23</v>
      </c>
    </row>
    <row r="9" ht="20.25" customHeight="1" spans="1:23">
      <c r="A9" s="48" t="s">
        <v>71</v>
      </c>
      <c r="B9" s="81" t="s">
        <v>264</v>
      </c>
      <c r="C9" s="81" t="s">
        <v>265</v>
      </c>
      <c r="D9" s="81">
        <v>2010101</v>
      </c>
      <c r="E9" s="81" t="s">
        <v>104</v>
      </c>
      <c r="F9" s="81">
        <v>30101</v>
      </c>
      <c r="G9" s="81" t="s">
        <v>266</v>
      </c>
      <c r="H9" s="102">
        <v>53028</v>
      </c>
      <c r="I9" s="102">
        <v>53028</v>
      </c>
      <c r="J9" s="102"/>
      <c r="K9" s="102"/>
      <c r="L9" s="102">
        <v>53028</v>
      </c>
      <c r="M9" s="102"/>
      <c r="N9" s="102"/>
      <c r="O9" s="102"/>
      <c r="P9" s="102"/>
      <c r="Q9" s="102"/>
      <c r="R9" s="102"/>
      <c r="S9" s="102"/>
      <c r="T9" s="102"/>
      <c r="U9" s="102"/>
      <c r="V9" s="102"/>
      <c r="W9" s="102"/>
    </row>
    <row r="10" ht="20.25" customHeight="1" spans="1:23">
      <c r="A10" s="48" t="s">
        <v>71</v>
      </c>
      <c r="B10" s="81" t="s">
        <v>264</v>
      </c>
      <c r="C10" s="81" t="s">
        <v>265</v>
      </c>
      <c r="D10" s="81">
        <v>2010301</v>
      </c>
      <c r="E10" s="81" t="s">
        <v>104</v>
      </c>
      <c r="F10" s="81">
        <v>30101</v>
      </c>
      <c r="G10" s="81" t="s">
        <v>266</v>
      </c>
      <c r="H10" s="102">
        <v>1265916</v>
      </c>
      <c r="I10" s="102">
        <v>1265916</v>
      </c>
      <c r="J10" s="102"/>
      <c r="K10" s="102"/>
      <c r="L10" s="102">
        <v>1265916</v>
      </c>
      <c r="M10" s="102"/>
      <c r="N10" s="102"/>
      <c r="O10" s="102"/>
      <c r="P10" s="102"/>
      <c r="Q10" s="102"/>
      <c r="R10" s="102"/>
      <c r="S10" s="102"/>
      <c r="T10" s="102"/>
      <c r="U10" s="102"/>
      <c r="V10" s="102"/>
      <c r="W10" s="102"/>
    </row>
    <row r="11" ht="20.25" customHeight="1" spans="1:23">
      <c r="A11" s="48" t="s">
        <v>71</v>
      </c>
      <c r="B11" s="81" t="s">
        <v>264</v>
      </c>
      <c r="C11" s="81" t="s">
        <v>265</v>
      </c>
      <c r="D11" s="81">
        <v>2013101</v>
      </c>
      <c r="E11" s="81" t="s">
        <v>104</v>
      </c>
      <c r="F11" s="81">
        <v>30101</v>
      </c>
      <c r="G11" s="81" t="s">
        <v>266</v>
      </c>
      <c r="H11" s="102">
        <v>151344</v>
      </c>
      <c r="I11" s="102">
        <v>151344</v>
      </c>
      <c r="J11" s="102"/>
      <c r="K11" s="102"/>
      <c r="L11" s="102">
        <v>151344</v>
      </c>
      <c r="M11" s="102"/>
      <c r="N11" s="102"/>
      <c r="O11" s="102"/>
      <c r="P11" s="102"/>
      <c r="Q11" s="102"/>
      <c r="R11" s="102"/>
      <c r="S11" s="102"/>
      <c r="T11" s="102"/>
      <c r="U11" s="102"/>
      <c r="V11" s="102"/>
      <c r="W11" s="102"/>
    </row>
    <row r="12" ht="20.25" customHeight="1" spans="1:23">
      <c r="A12" s="21" t="s">
        <v>71</v>
      </c>
      <c r="B12" s="190" t="s">
        <v>267</v>
      </c>
      <c r="C12" s="190" t="s">
        <v>268</v>
      </c>
      <c r="D12" s="81">
        <v>2070109</v>
      </c>
      <c r="E12" s="81" t="s">
        <v>119</v>
      </c>
      <c r="F12" s="81">
        <v>30101</v>
      </c>
      <c r="G12" s="81" t="s">
        <v>266</v>
      </c>
      <c r="H12" s="102">
        <v>170580</v>
      </c>
      <c r="I12" s="102">
        <v>170580</v>
      </c>
      <c r="J12" s="102"/>
      <c r="K12" s="102"/>
      <c r="L12" s="102">
        <v>170580</v>
      </c>
      <c r="M12" s="102"/>
      <c r="N12" s="102"/>
      <c r="O12" s="102"/>
      <c r="P12" s="102"/>
      <c r="Q12" s="102"/>
      <c r="R12" s="102"/>
      <c r="S12" s="102"/>
      <c r="T12" s="102"/>
      <c r="U12" s="102"/>
      <c r="V12" s="102"/>
      <c r="W12" s="102"/>
    </row>
    <row r="13" ht="20.25" customHeight="1" spans="1:23">
      <c r="A13" s="21" t="s">
        <v>71</v>
      </c>
      <c r="B13" s="190" t="s">
        <v>267</v>
      </c>
      <c r="C13" s="190" t="s">
        <v>268</v>
      </c>
      <c r="D13" s="81">
        <v>2120199</v>
      </c>
      <c r="E13" s="81" t="s">
        <v>154</v>
      </c>
      <c r="F13" s="81">
        <v>30101</v>
      </c>
      <c r="G13" s="81" t="s">
        <v>266</v>
      </c>
      <c r="H13" s="102">
        <v>613332</v>
      </c>
      <c r="I13" s="102">
        <v>613332</v>
      </c>
      <c r="J13" s="102"/>
      <c r="K13" s="102"/>
      <c r="L13" s="102">
        <v>613332</v>
      </c>
      <c r="M13" s="102"/>
      <c r="N13" s="102"/>
      <c r="O13" s="102"/>
      <c r="P13" s="102"/>
      <c r="Q13" s="102"/>
      <c r="R13" s="102"/>
      <c r="S13" s="102"/>
      <c r="T13" s="102"/>
      <c r="U13" s="102"/>
      <c r="V13" s="102"/>
      <c r="W13" s="102"/>
    </row>
    <row r="14" ht="20.25" customHeight="1" spans="1:23">
      <c r="A14" s="21" t="s">
        <v>71</v>
      </c>
      <c r="B14" s="190" t="s">
        <v>267</v>
      </c>
      <c r="C14" s="190" t="s">
        <v>268</v>
      </c>
      <c r="D14" s="81">
        <v>2130104</v>
      </c>
      <c r="E14" s="81" t="s">
        <v>161</v>
      </c>
      <c r="F14" s="81">
        <v>30101</v>
      </c>
      <c r="G14" s="81" t="s">
        <v>266</v>
      </c>
      <c r="H14" s="102">
        <v>1738080</v>
      </c>
      <c r="I14" s="102">
        <v>1738080</v>
      </c>
      <c r="J14" s="102"/>
      <c r="K14" s="102"/>
      <c r="L14" s="102">
        <v>1738080</v>
      </c>
      <c r="M14" s="102"/>
      <c r="N14" s="102"/>
      <c r="O14" s="102"/>
      <c r="P14" s="102"/>
      <c r="Q14" s="102"/>
      <c r="R14" s="102"/>
      <c r="S14" s="102"/>
      <c r="T14" s="102"/>
      <c r="U14" s="102"/>
      <c r="V14" s="102"/>
      <c r="W14" s="102"/>
    </row>
    <row r="15" ht="20.25" customHeight="1" spans="1:23">
      <c r="A15" s="21" t="s">
        <v>71</v>
      </c>
      <c r="B15" s="190" t="s">
        <v>267</v>
      </c>
      <c r="C15" s="190" t="s">
        <v>268</v>
      </c>
      <c r="D15" s="81">
        <v>2130204</v>
      </c>
      <c r="E15" s="81" t="s">
        <v>165</v>
      </c>
      <c r="F15" s="81">
        <v>30101</v>
      </c>
      <c r="G15" s="81" t="s">
        <v>266</v>
      </c>
      <c r="H15" s="102">
        <v>210612</v>
      </c>
      <c r="I15" s="102">
        <v>210612</v>
      </c>
      <c r="J15" s="102"/>
      <c r="K15" s="102"/>
      <c r="L15" s="102">
        <v>210612</v>
      </c>
      <c r="M15" s="102"/>
      <c r="N15" s="102"/>
      <c r="O15" s="102"/>
      <c r="P15" s="102"/>
      <c r="Q15" s="102"/>
      <c r="R15" s="102"/>
      <c r="S15" s="102"/>
      <c r="T15" s="102"/>
      <c r="U15" s="102"/>
      <c r="V15" s="102"/>
      <c r="W15" s="102"/>
    </row>
    <row r="16" ht="20.25" customHeight="1" spans="1:23">
      <c r="A16" s="21" t="s">
        <v>71</v>
      </c>
      <c r="B16" s="190" t="s">
        <v>267</v>
      </c>
      <c r="C16" s="190" t="s">
        <v>268</v>
      </c>
      <c r="D16" s="81">
        <v>2130310</v>
      </c>
      <c r="E16" s="81" t="s">
        <v>169</v>
      </c>
      <c r="F16" s="81">
        <v>30101</v>
      </c>
      <c r="G16" s="81" t="s">
        <v>266</v>
      </c>
      <c r="H16" s="102">
        <v>180420</v>
      </c>
      <c r="I16" s="102">
        <v>180420</v>
      </c>
      <c r="J16" s="102"/>
      <c r="K16" s="102"/>
      <c r="L16" s="102">
        <v>180420</v>
      </c>
      <c r="M16" s="102"/>
      <c r="N16" s="102"/>
      <c r="O16" s="102"/>
      <c r="P16" s="102"/>
      <c r="Q16" s="102"/>
      <c r="R16" s="102"/>
      <c r="S16" s="102"/>
      <c r="T16" s="102"/>
      <c r="U16" s="102"/>
      <c r="V16" s="102"/>
      <c r="W16" s="102"/>
    </row>
    <row r="17" ht="20.25" customHeight="1" spans="1:23">
      <c r="A17" s="21" t="s">
        <v>71</v>
      </c>
      <c r="B17" s="190" t="s">
        <v>269</v>
      </c>
      <c r="C17" s="190" t="s">
        <v>183</v>
      </c>
      <c r="D17" s="81">
        <v>2210201</v>
      </c>
      <c r="E17" s="81" t="s">
        <v>183</v>
      </c>
      <c r="F17" s="81" t="s">
        <v>270</v>
      </c>
      <c r="G17" s="81" t="s">
        <v>183</v>
      </c>
      <c r="H17" s="102">
        <v>534803.52</v>
      </c>
      <c r="I17" s="102">
        <v>534803.52</v>
      </c>
      <c r="J17" s="102"/>
      <c r="K17" s="102"/>
      <c r="L17" s="102">
        <v>534803.52</v>
      </c>
      <c r="M17" s="102"/>
      <c r="N17" s="102"/>
      <c r="O17" s="102"/>
      <c r="P17" s="102"/>
      <c r="Q17" s="102"/>
      <c r="R17" s="102"/>
      <c r="S17" s="102"/>
      <c r="T17" s="102"/>
      <c r="U17" s="102"/>
      <c r="V17" s="102"/>
      <c r="W17" s="102"/>
    </row>
    <row r="18" ht="20.25" customHeight="1" spans="1:23">
      <c r="A18" s="21" t="s">
        <v>71</v>
      </c>
      <c r="B18" s="190" t="s">
        <v>269</v>
      </c>
      <c r="C18" s="190" t="s">
        <v>183</v>
      </c>
      <c r="D18" s="81">
        <v>2210201</v>
      </c>
      <c r="E18" s="81" t="s">
        <v>183</v>
      </c>
      <c r="F18" s="81" t="s">
        <v>270</v>
      </c>
      <c r="G18" s="81" t="s">
        <v>183</v>
      </c>
      <c r="H18" s="102">
        <v>782709.6</v>
      </c>
      <c r="I18" s="102">
        <v>782709.6</v>
      </c>
      <c r="J18" s="102"/>
      <c r="K18" s="102"/>
      <c r="L18" s="102">
        <v>782709.6</v>
      </c>
      <c r="M18" s="102"/>
      <c r="N18" s="102"/>
      <c r="O18" s="102"/>
      <c r="P18" s="102"/>
      <c r="Q18" s="102"/>
      <c r="R18" s="102"/>
      <c r="S18" s="102"/>
      <c r="T18" s="102"/>
      <c r="U18" s="102"/>
      <c r="V18" s="102"/>
      <c r="W18" s="102"/>
    </row>
    <row r="19" ht="20.25" customHeight="1" spans="1:23">
      <c r="A19" s="48" t="s">
        <v>71</v>
      </c>
      <c r="B19" s="190" t="s">
        <v>271</v>
      </c>
      <c r="C19" s="190" t="s">
        <v>272</v>
      </c>
      <c r="D19" s="81">
        <v>2010301</v>
      </c>
      <c r="E19" s="81" t="s">
        <v>104</v>
      </c>
      <c r="F19" s="81">
        <v>30231</v>
      </c>
      <c r="G19" s="81" t="s">
        <v>273</v>
      </c>
      <c r="H19" s="102">
        <v>36000</v>
      </c>
      <c r="I19" s="102">
        <v>36000</v>
      </c>
      <c r="J19" s="102"/>
      <c r="K19" s="102"/>
      <c r="L19" s="102">
        <v>36000</v>
      </c>
      <c r="M19" s="102"/>
      <c r="N19" s="102"/>
      <c r="O19" s="102"/>
      <c r="P19" s="102"/>
      <c r="Q19" s="102"/>
      <c r="R19" s="102"/>
      <c r="S19" s="102"/>
      <c r="T19" s="102"/>
      <c r="U19" s="102"/>
      <c r="V19" s="102"/>
      <c r="W19" s="102"/>
    </row>
    <row r="20" ht="20.25" customHeight="1" spans="1:23">
      <c r="A20" s="21" t="s">
        <v>71</v>
      </c>
      <c r="B20" s="190" t="s">
        <v>274</v>
      </c>
      <c r="C20" s="190" t="s">
        <v>275</v>
      </c>
      <c r="D20" s="81">
        <v>2010101</v>
      </c>
      <c r="E20" s="81" t="s">
        <v>104</v>
      </c>
      <c r="F20" s="81">
        <v>30239</v>
      </c>
      <c r="G20" s="81" t="s">
        <v>276</v>
      </c>
      <c r="H20" s="102">
        <v>9000</v>
      </c>
      <c r="I20" s="102">
        <v>9000</v>
      </c>
      <c r="J20" s="102"/>
      <c r="K20" s="102"/>
      <c r="L20" s="102">
        <v>9000</v>
      </c>
      <c r="M20" s="102"/>
      <c r="N20" s="102"/>
      <c r="O20" s="102"/>
      <c r="P20" s="102"/>
      <c r="Q20" s="102"/>
      <c r="R20" s="102"/>
      <c r="S20" s="102"/>
      <c r="T20" s="102"/>
      <c r="U20" s="102"/>
      <c r="V20" s="102"/>
      <c r="W20" s="102"/>
    </row>
    <row r="21" ht="20.25" customHeight="1" spans="1:23">
      <c r="A21" s="21" t="s">
        <v>71</v>
      </c>
      <c r="B21" s="190" t="s">
        <v>274</v>
      </c>
      <c r="C21" s="190" t="s">
        <v>275</v>
      </c>
      <c r="D21" s="81">
        <v>2010301</v>
      </c>
      <c r="E21" s="81" t="s">
        <v>104</v>
      </c>
      <c r="F21" s="81">
        <v>30239</v>
      </c>
      <c r="G21" s="81" t="s">
        <v>276</v>
      </c>
      <c r="H21" s="102">
        <v>279000</v>
      </c>
      <c r="I21" s="102">
        <v>279000</v>
      </c>
      <c r="J21" s="102"/>
      <c r="K21" s="102"/>
      <c r="L21" s="102">
        <v>279000</v>
      </c>
      <c r="M21" s="102"/>
      <c r="N21" s="102"/>
      <c r="O21" s="102"/>
      <c r="P21" s="102"/>
      <c r="Q21" s="102"/>
      <c r="R21" s="102"/>
      <c r="S21" s="102"/>
      <c r="T21" s="102"/>
      <c r="U21" s="102"/>
      <c r="V21" s="102"/>
      <c r="W21" s="102"/>
    </row>
    <row r="22" ht="20.25" customHeight="1" spans="1:23">
      <c r="A22" s="21" t="s">
        <v>71</v>
      </c>
      <c r="B22" s="190" t="s">
        <v>274</v>
      </c>
      <c r="C22" s="190" t="s">
        <v>275</v>
      </c>
      <c r="D22" s="81">
        <v>2013101</v>
      </c>
      <c r="E22" s="81" t="s">
        <v>104</v>
      </c>
      <c r="F22" s="81">
        <v>30239</v>
      </c>
      <c r="G22" s="81" t="s">
        <v>276</v>
      </c>
      <c r="H22" s="102">
        <v>32400</v>
      </c>
      <c r="I22" s="102">
        <v>32400</v>
      </c>
      <c r="J22" s="102"/>
      <c r="K22" s="102"/>
      <c r="L22" s="102">
        <v>32400</v>
      </c>
      <c r="M22" s="102"/>
      <c r="N22" s="102"/>
      <c r="O22" s="102"/>
      <c r="P22" s="102"/>
      <c r="Q22" s="102"/>
      <c r="R22" s="102"/>
      <c r="S22" s="102"/>
      <c r="T22" s="102"/>
      <c r="U22" s="102"/>
      <c r="V22" s="102"/>
      <c r="W22" s="102"/>
    </row>
    <row r="23" ht="20.25" customHeight="1" spans="1:23">
      <c r="A23" s="21" t="s">
        <v>71</v>
      </c>
      <c r="B23" s="190" t="s">
        <v>277</v>
      </c>
      <c r="C23" s="190" t="s">
        <v>278</v>
      </c>
      <c r="D23" s="81">
        <v>2010101</v>
      </c>
      <c r="E23" s="81" t="s">
        <v>104</v>
      </c>
      <c r="F23" s="81">
        <v>30228</v>
      </c>
      <c r="G23" s="81" t="s">
        <v>278</v>
      </c>
      <c r="H23" s="102">
        <v>600</v>
      </c>
      <c r="I23" s="102">
        <v>600</v>
      </c>
      <c r="J23" s="102"/>
      <c r="K23" s="102"/>
      <c r="L23" s="102">
        <v>600</v>
      </c>
      <c r="M23" s="102"/>
      <c r="N23" s="102"/>
      <c r="O23" s="102"/>
      <c r="P23" s="102"/>
      <c r="Q23" s="102"/>
      <c r="R23" s="102"/>
      <c r="S23" s="102"/>
      <c r="T23" s="102"/>
      <c r="U23" s="102"/>
      <c r="V23" s="102"/>
      <c r="W23" s="102"/>
    </row>
    <row r="24" ht="20.25" customHeight="1" spans="1:23">
      <c r="A24" s="21" t="s">
        <v>71</v>
      </c>
      <c r="B24" s="190" t="s">
        <v>277</v>
      </c>
      <c r="C24" s="190" t="s">
        <v>278</v>
      </c>
      <c r="D24" s="81">
        <v>2010301</v>
      </c>
      <c r="E24" s="81" t="s">
        <v>104</v>
      </c>
      <c r="F24" s="81">
        <v>30228</v>
      </c>
      <c r="G24" s="81" t="s">
        <v>278</v>
      </c>
      <c r="H24" s="102">
        <v>18600</v>
      </c>
      <c r="I24" s="102">
        <v>18600</v>
      </c>
      <c r="J24" s="102"/>
      <c r="K24" s="102"/>
      <c r="L24" s="102">
        <v>18600</v>
      </c>
      <c r="M24" s="102"/>
      <c r="N24" s="102"/>
      <c r="O24" s="102"/>
      <c r="P24" s="102"/>
      <c r="Q24" s="102"/>
      <c r="R24" s="102"/>
      <c r="S24" s="102"/>
      <c r="T24" s="102"/>
      <c r="U24" s="102"/>
      <c r="V24" s="102"/>
      <c r="W24" s="102"/>
    </row>
    <row r="25" ht="20.25" customHeight="1" spans="1:23">
      <c r="A25" s="21" t="s">
        <v>71</v>
      </c>
      <c r="B25" s="190" t="s">
        <v>277</v>
      </c>
      <c r="C25" s="190" t="s">
        <v>278</v>
      </c>
      <c r="D25" s="81">
        <v>2013101</v>
      </c>
      <c r="E25" s="81" t="s">
        <v>104</v>
      </c>
      <c r="F25" s="81">
        <v>30228</v>
      </c>
      <c r="G25" s="81" t="s">
        <v>278</v>
      </c>
      <c r="H25" s="102">
        <v>1800</v>
      </c>
      <c r="I25" s="102">
        <v>1800</v>
      </c>
      <c r="J25" s="102"/>
      <c r="K25" s="102"/>
      <c r="L25" s="102">
        <v>1800</v>
      </c>
      <c r="M25" s="102"/>
      <c r="N25" s="102"/>
      <c r="O25" s="102"/>
      <c r="P25" s="102"/>
      <c r="Q25" s="102"/>
      <c r="R25" s="102"/>
      <c r="S25" s="102"/>
      <c r="T25" s="102"/>
      <c r="U25" s="102"/>
      <c r="V25" s="102"/>
      <c r="W25" s="102"/>
    </row>
    <row r="26" ht="20.25" customHeight="1" spans="1:23">
      <c r="A26" s="21" t="s">
        <v>71</v>
      </c>
      <c r="B26" s="190" t="s">
        <v>277</v>
      </c>
      <c r="C26" s="190" t="s">
        <v>278</v>
      </c>
      <c r="D26" s="81">
        <v>2070109</v>
      </c>
      <c r="E26" s="81" t="s">
        <v>119</v>
      </c>
      <c r="F26" s="81">
        <v>30228</v>
      </c>
      <c r="G26" s="81" t="s">
        <v>278</v>
      </c>
      <c r="H26" s="102">
        <v>1800</v>
      </c>
      <c r="I26" s="102">
        <v>1800</v>
      </c>
      <c r="J26" s="102"/>
      <c r="K26" s="102"/>
      <c r="L26" s="102">
        <v>1800</v>
      </c>
      <c r="M26" s="102"/>
      <c r="N26" s="102"/>
      <c r="O26" s="102"/>
      <c r="P26" s="102"/>
      <c r="Q26" s="102"/>
      <c r="R26" s="102"/>
      <c r="S26" s="102"/>
      <c r="T26" s="102"/>
      <c r="U26" s="102"/>
      <c r="V26" s="102"/>
      <c r="W26" s="102"/>
    </row>
    <row r="27" ht="20.25" customHeight="1" spans="1:23">
      <c r="A27" s="21" t="s">
        <v>71</v>
      </c>
      <c r="B27" s="190" t="s">
        <v>277</v>
      </c>
      <c r="C27" s="190" t="s">
        <v>278</v>
      </c>
      <c r="D27" s="81">
        <v>2120199</v>
      </c>
      <c r="E27" s="81" t="s">
        <v>154</v>
      </c>
      <c r="F27" s="81">
        <v>30228</v>
      </c>
      <c r="G27" s="81" t="s">
        <v>278</v>
      </c>
      <c r="H27" s="102">
        <v>6000</v>
      </c>
      <c r="I27" s="102">
        <v>6000</v>
      </c>
      <c r="J27" s="102"/>
      <c r="K27" s="102"/>
      <c r="L27" s="102">
        <v>6000</v>
      </c>
      <c r="M27" s="102"/>
      <c r="N27" s="102"/>
      <c r="O27" s="102"/>
      <c r="P27" s="102"/>
      <c r="Q27" s="102"/>
      <c r="R27" s="102"/>
      <c r="S27" s="102"/>
      <c r="T27" s="102"/>
      <c r="U27" s="102"/>
      <c r="V27" s="102"/>
      <c r="W27" s="102"/>
    </row>
    <row r="28" ht="20.25" customHeight="1" spans="1:23">
      <c r="A28" s="21" t="s">
        <v>71</v>
      </c>
      <c r="B28" s="190" t="s">
        <v>277</v>
      </c>
      <c r="C28" s="190" t="s">
        <v>278</v>
      </c>
      <c r="D28" s="81">
        <v>2130104</v>
      </c>
      <c r="E28" s="81" t="s">
        <v>161</v>
      </c>
      <c r="F28" s="81">
        <v>30228</v>
      </c>
      <c r="G28" s="81" t="s">
        <v>278</v>
      </c>
      <c r="H28" s="102">
        <v>19200</v>
      </c>
      <c r="I28" s="102">
        <v>19200</v>
      </c>
      <c r="J28" s="102"/>
      <c r="K28" s="102"/>
      <c r="L28" s="102">
        <v>19200</v>
      </c>
      <c r="M28" s="102"/>
      <c r="N28" s="102"/>
      <c r="O28" s="102"/>
      <c r="P28" s="102"/>
      <c r="Q28" s="102"/>
      <c r="R28" s="102"/>
      <c r="S28" s="102"/>
      <c r="T28" s="102"/>
      <c r="U28" s="102"/>
      <c r="V28" s="102"/>
      <c r="W28" s="102"/>
    </row>
    <row r="29" ht="20.25" customHeight="1" spans="1:23">
      <c r="A29" s="21" t="s">
        <v>71</v>
      </c>
      <c r="B29" s="190" t="s">
        <v>277</v>
      </c>
      <c r="C29" s="190" t="s">
        <v>278</v>
      </c>
      <c r="D29" s="81">
        <v>2130204</v>
      </c>
      <c r="E29" s="81" t="s">
        <v>165</v>
      </c>
      <c r="F29" s="81">
        <v>30228</v>
      </c>
      <c r="G29" s="81" t="s">
        <v>278</v>
      </c>
      <c r="H29" s="102">
        <v>2400</v>
      </c>
      <c r="I29" s="102">
        <v>2400</v>
      </c>
      <c r="J29" s="102"/>
      <c r="K29" s="102"/>
      <c r="L29" s="102">
        <v>2400</v>
      </c>
      <c r="M29" s="102"/>
      <c r="N29" s="102"/>
      <c r="O29" s="102"/>
      <c r="P29" s="102"/>
      <c r="Q29" s="102"/>
      <c r="R29" s="102"/>
      <c r="S29" s="102"/>
      <c r="T29" s="102"/>
      <c r="U29" s="102"/>
      <c r="V29" s="102"/>
      <c r="W29" s="102"/>
    </row>
    <row r="30" ht="20.25" customHeight="1" spans="1:23">
      <c r="A30" s="21" t="s">
        <v>71</v>
      </c>
      <c r="B30" s="190" t="s">
        <v>277</v>
      </c>
      <c r="C30" s="190" t="s">
        <v>278</v>
      </c>
      <c r="D30" s="81">
        <v>2130310</v>
      </c>
      <c r="E30" s="81" t="s">
        <v>169</v>
      </c>
      <c r="F30" s="81">
        <v>30228</v>
      </c>
      <c r="G30" s="81" t="s">
        <v>278</v>
      </c>
      <c r="H30" s="102">
        <v>1800</v>
      </c>
      <c r="I30" s="102">
        <v>1800</v>
      </c>
      <c r="J30" s="102"/>
      <c r="K30" s="102"/>
      <c r="L30" s="102">
        <v>1800</v>
      </c>
      <c r="M30" s="102"/>
      <c r="N30" s="102"/>
      <c r="O30" s="102"/>
      <c r="P30" s="102"/>
      <c r="Q30" s="102"/>
      <c r="R30" s="102"/>
      <c r="S30" s="102"/>
      <c r="T30" s="102"/>
      <c r="U30" s="102"/>
      <c r="V30" s="102"/>
      <c r="W30" s="102"/>
    </row>
    <row r="31" ht="20.25" customHeight="1" spans="1:23">
      <c r="A31" s="21" t="s">
        <v>71</v>
      </c>
      <c r="B31" s="190" t="s">
        <v>279</v>
      </c>
      <c r="C31" s="190" t="s">
        <v>280</v>
      </c>
      <c r="D31" s="81">
        <v>2010101</v>
      </c>
      <c r="E31" s="81" t="s">
        <v>104</v>
      </c>
      <c r="F31" s="191">
        <v>30201</v>
      </c>
      <c r="G31" s="81" t="s">
        <v>281</v>
      </c>
      <c r="H31" s="102">
        <v>2500</v>
      </c>
      <c r="I31" s="102">
        <v>2500</v>
      </c>
      <c r="J31" s="102"/>
      <c r="K31" s="102"/>
      <c r="L31" s="102">
        <v>2500</v>
      </c>
      <c r="M31" s="102"/>
      <c r="N31" s="102"/>
      <c r="O31" s="102"/>
      <c r="P31" s="102"/>
      <c r="Q31" s="102"/>
      <c r="R31" s="102"/>
      <c r="S31" s="102"/>
      <c r="T31" s="102"/>
      <c r="U31" s="102"/>
      <c r="V31" s="102"/>
      <c r="W31" s="102"/>
    </row>
    <row r="32" ht="20.25" customHeight="1" spans="1:23">
      <c r="A32" s="21" t="s">
        <v>71</v>
      </c>
      <c r="B32" s="190" t="s">
        <v>279</v>
      </c>
      <c r="C32" s="190" t="s">
        <v>280</v>
      </c>
      <c r="D32" s="81">
        <v>2010301</v>
      </c>
      <c r="E32" s="81" t="s">
        <v>104</v>
      </c>
      <c r="F32" s="191">
        <v>30201</v>
      </c>
      <c r="G32" s="81" t="s">
        <v>281</v>
      </c>
      <c r="H32" s="102">
        <v>77500</v>
      </c>
      <c r="I32" s="102">
        <v>77500</v>
      </c>
      <c r="J32" s="102"/>
      <c r="K32" s="102"/>
      <c r="L32" s="102">
        <v>77500</v>
      </c>
      <c r="M32" s="102"/>
      <c r="N32" s="102"/>
      <c r="O32" s="102"/>
      <c r="P32" s="102"/>
      <c r="Q32" s="102"/>
      <c r="R32" s="102"/>
      <c r="S32" s="102"/>
      <c r="T32" s="102"/>
      <c r="U32" s="102"/>
      <c r="V32" s="102"/>
      <c r="W32" s="102"/>
    </row>
    <row r="33" ht="20.25" customHeight="1" spans="1:23">
      <c r="A33" s="21" t="s">
        <v>71</v>
      </c>
      <c r="B33" s="190" t="s">
        <v>279</v>
      </c>
      <c r="C33" s="190" t="s">
        <v>280</v>
      </c>
      <c r="D33" s="81">
        <v>2013101</v>
      </c>
      <c r="E33" s="81" t="s">
        <v>104</v>
      </c>
      <c r="F33" s="191">
        <v>30201</v>
      </c>
      <c r="G33" s="81" t="s">
        <v>281</v>
      </c>
      <c r="H33" s="102">
        <v>7500</v>
      </c>
      <c r="I33" s="102">
        <v>7500</v>
      </c>
      <c r="J33" s="102"/>
      <c r="K33" s="102"/>
      <c r="L33" s="102">
        <v>7500</v>
      </c>
      <c r="M33" s="102"/>
      <c r="N33" s="102"/>
      <c r="O33" s="102"/>
      <c r="P33" s="102"/>
      <c r="Q33" s="102"/>
      <c r="R33" s="102"/>
      <c r="S33" s="102"/>
      <c r="T33" s="102"/>
      <c r="U33" s="102"/>
      <c r="V33" s="102"/>
      <c r="W33" s="102"/>
    </row>
    <row r="34" ht="20.25" customHeight="1" spans="1:23">
      <c r="A34" s="21" t="s">
        <v>71</v>
      </c>
      <c r="B34" s="190" t="s">
        <v>279</v>
      </c>
      <c r="C34" s="190" t="s">
        <v>280</v>
      </c>
      <c r="D34" s="81">
        <v>2070109</v>
      </c>
      <c r="E34" s="81" t="s">
        <v>119</v>
      </c>
      <c r="F34" s="191">
        <v>30201</v>
      </c>
      <c r="G34" s="81" t="s">
        <v>281</v>
      </c>
      <c r="H34" s="102">
        <v>7500</v>
      </c>
      <c r="I34" s="102">
        <v>7500</v>
      </c>
      <c r="J34" s="102"/>
      <c r="K34" s="102"/>
      <c r="L34" s="102">
        <v>7500</v>
      </c>
      <c r="M34" s="102"/>
      <c r="N34" s="102"/>
      <c r="O34" s="102"/>
      <c r="P34" s="102"/>
      <c r="Q34" s="102"/>
      <c r="R34" s="102"/>
      <c r="S34" s="102"/>
      <c r="T34" s="102"/>
      <c r="U34" s="102"/>
      <c r="V34" s="102"/>
      <c r="W34" s="102"/>
    </row>
    <row r="35" ht="20.25" customHeight="1" spans="1:23">
      <c r="A35" s="21" t="s">
        <v>71</v>
      </c>
      <c r="B35" s="190" t="s">
        <v>279</v>
      </c>
      <c r="C35" s="190" t="s">
        <v>280</v>
      </c>
      <c r="D35" s="81">
        <v>2120199</v>
      </c>
      <c r="E35" s="81" t="s">
        <v>154</v>
      </c>
      <c r="F35" s="191">
        <v>30201</v>
      </c>
      <c r="G35" s="81" t="s">
        <v>281</v>
      </c>
      <c r="H35" s="102">
        <v>25000</v>
      </c>
      <c r="I35" s="102">
        <v>25000</v>
      </c>
      <c r="J35" s="102"/>
      <c r="K35" s="102"/>
      <c r="L35" s="102">
        <v>25000</v>
      </c>
      <c r="M35" s="102"/>
      <c r="N35" s="102"/>
      <c r="O35" s="102"/>
      <c r="P35" s="102"/>
      <c r="Q35" s="102"/>
      <c r="R35" s="102"/>
      <c r="S35" s="102"/>
      <c r="T35" s="102"/>
      <c r="U35" s="102"/>
      <c r="V35" s="102"/>
      <c r="W35" s="102"/>
    </row>
    <row r="36" ht="20.25" customHeight="1" spans="1:23">
      <c r="A36" s="21" t="s">
        <v>71</v>
      </c>
      <c r="B36" s="190" t="s">
        <v>279</v>
      </c>
      <c r="C36" s="190" t="s">
        <v>280</v>
      </c>
      <c r="D36" s="81">
        <v>2130104</v>
      </c>
      <c r="E36" s="81" t="s">
        <v>161</v>
      </c>
      <c r="F36" s="191">
        <v>30201</v>
      </c>
      <c r="G36" s="81" t="s">
        <v>281</v>
      </c>
      <c r="H36" s="102">
        <v>80000</v>
      </c>
      <c r="I36" s="102">
        <v>80000</v>
      </c>
      <c r="J36" s="102"/>
      <c r="K36" s="102"/>
      <c r="L36" s="102">
        <v>80000</v>
      </c>
      <c r="M36" s="102"/>
      <c r="N36" s="102"/>
      <c r="O36" s="102"/>
      <c r="P36" s="102"/>
      <c r="Q36" s="102"/>
      <c r="R36" s="102"/>
      <c r="S36" s="102"/>
      <c r="T36" s="102"/>
      <c r="U36" s="102"/>
      <c r="V36" s="102"/>
      <c r="W36" s="102"/>
    </row>
    <row r="37" ht="20.25" customHeight="1" spans="1:23">
      <c r="A37" s="21" t="s">
        <v>71</v>
      </c>
      <c r="B37" s="190" t="s">
        <v>279</v>
      </c>
      <c r="C37" s="190" t="s">
        <v>280</v>
      </c>
      <c r="D37" s="81">
        <v>2130204</v>
      </c>
      <c r="E37" s="81" t="s">
        <v>165</v>
      </c>
      <c r="F37" s="191">
        <v>30201</v>
      </c>
      <c r="G37" s="81" t="s">
        <v>281</v>
      </c>
      <c r="H37" s="102">
        <v>10000</v>
      </c>
      <c r="I37" s="102">
        <v>10000</v>
      </c>
      <c r="J37" s="102"/>
      <c r="K37" s="102"/>
      <c r="L37" s="102">
        <v>10000</v>
      </c>
      <c r="M37" s="102"/>
      <c r="N37" s="102"/>
      <c r="O37" s="102"/>
      <c r="P37" s="102"/>
      <c r="Q37" s="102"/>
      <c r="R37" s="102"/>
      <c r="S37" s="102"/>
      <c r="T37" s="102"/>
      <c r="U37" s="102"/>
      <c r="V37" s="102"/>
      <c r="W37" s="102"/>
    </row>
    <row r="38" ht="20.25" customHeight="1" spans="1:23">
      <c r="A38" s="21" t="s">
        <v>71</v>
      </c>
      <c r="B38" s="190" t="s">
        <v>279</v>
      </c>
      <c r="C38" s="190" t="s">
        <v>280</v>
      </c>
      <c r="D38" s="81">
        <v>2130310</v>
      </c>
      <c r="E38" s="81" t="s">
        <v>169</v>
      </c>
      <c r="F38" s="191">
        <v>30201</v>
      </c>
      <c r="G38" s="81" t="s">
        <v>281</v>
      </c>
      <c r="H38" s="102">
        <v>7500</v>
      </c>
      <c r="I38" s="102">
        <v>7500</v>
      </c>
      <c r="J38" s="102"/>
      <c r="K38" s="102"/>
      <c r="L38" s="102">
        <v>7500</v>
      </c>
      <c r="M38" s="102"/>
      <c r="N38" s="102"/>
      <c r="O38" s="102"/>
      <c r="P38" s="102"/>
      <c r="Q38" s="102"/>
      <c r="R38" s="102"/>
      <c r="S38" s="102"/>
      <c r="T38" s="102"/>
      <c r="U38" s="102"/>
      <c r="V38" s="102"/>
      <c r="W38" s="102"/>
    </row>
    <row r="39" ht="20.25" customHeight="1" spans="1:23">
      <c r="A39" s="21" t="s">
        <v>71</v>
      </c>
      <c r="B39" s="190" t="s">
        <v>282</v>
      </c>
      <c r="C39" s="190" t="s">
        <v>283</v>
      </c>
      <c r="D39" s="81">
        <v>2101101</v>
      </c>
      <c r="E39" s="81" t="s">
        <v>142</v>
      </c>
      <c r="F39" s="81">
        <v>30110</v>
      </c>
      <c r="G39" s="81" t="s">
        <v>284</v>
      </c>
      <c r="H39" s="102">
        <v>27285</v>
      </c>
      <c r="I39" s="102">
        <v>27285</v>
      </c>
      <c r="J39" s="102"/>
      <c r="K39" s="102"/>
      <c r="L39" s="102">
        <v>27285</v>
      </c>
      <c r="M39" s="102"/>
      <c r="N39" s="102"/>
      <c r="O39" s="102"/>
      <c r="P39" s="102"/>
      <c r="Q39" s="102"/>
      <c r="R39" s="102"/>
      <c r="S39" s="102"/>
      <c r="T39" s="102"/>
      <c r="U39" s="102"/>
      <c r="V39" s="102"/>
      <c r="W39" s="102"/>
    </row>
    <row r="40" ht="20.25" customHeight="1" spans="1:23">
      <c r="A40" s="21" t="s">
        <v>71</v>
      </c>
      <c r="B40" s="190" t="s">
        <v>282</v>
      </c>
      <c r="C40" s="190" t="s">
        <v>283</v>
      </c>
      <c r="D40" s="81">
        <v>2101103</v>
      </c>
      <c r="E40" s="81" t="s">
        <v>146</v>
      </c>
      <c r="F40" s="81">
        <v>30111</v>
      </c>
      <c r="G40" s="81" t="s">
        <v>285</v>
      </c>
      <c r="H40" s="102">
        <v>273436.5</v>
      </c>
      <c r="I40" s="102">
        <v>273436.5</v>
      </c>
      <c r="J40" s="102"/>
      <c r="K40" s="102"/>
      <c r="L40" s="102">
        <v>273436.5</v>
      </c>
      <c r="M40" s="102"/>
      <c r="N40" s="102"/>
      <c r="O40" s="102"/>
      <c r="P40" s="102"/>
      <c r="Q40" s="102"/>
      <c r="R40" s="102"/>
      <c r="S40" s="102"/>
      <c r="T40" s="102"/>
      <c r="U40" s="102"/>
      <c r="V40" s="102"/>
      <c r="W40" s="102"/>
    </row>
    <row r="41" ht="20.25" customHeight="1" spans="1:23">
      <c r="A41" s="21" t="s">
        <v>71</v>
      </c>
      <c r="B41" s="190" t="s">
        <v>286</v>
      </c>
      <c r="C41" s="190" t="s">
        <v>287</v>
      </c>
      <c r="D41" s="81">
        <v>2010101</v>
      </c>
      <c r="E41" s="81" t="s">
        <v>104</v>
      </c>
      <c r="F41" s="81">
        <v>30102</v>
      </c>
      <c r="G41" s="81" t="s">
        <v>288</v>
      </c>
      <c r="H41" s="102">
        <v>72684</v>
      </c>
      <c r="I41" s="102">
        <v>72684</v>
      </c>
      <c r="J41" s="102"/>
      <c r="K41" s="102"/>
      <c r="L41" s="102">
        <v>72684</v>
      </c>
      <c r="M41" s="102"/>
      <c r="N41" s="102"/>
      <c r="O41" s="102"/>
      <c r="P41" s="102"/>
      <c r="Q41" s="102"/>
      <c r="R41" s="102"/>
      <c r="S41" s="102"/>
      <c r="T41" s="102"/>
      <c r="U41" s="102"/>
      <c r="V41" s="102"/>
      <c r="W41" s="102"/>
    </row>
    <row r="42" ht="20.25" customHeight="1" spans="1:23">
      <c r="A42" s="21" t="s">
        <v>71</v>
      </c>
      <c r="B42" s="190" t="s">
        <v>286</v>
      </c>
      <c r="C42" s="190" t="s">
        <v>287</v>
      </c>
      <c r="D42" s="81">
        <v>2010301</v>
      </c>
      <c r="E42" s="81" t="s">
        <v>104</v>
      </c>
      <c r="F42" s="81">
        <v>30102</v>
      </c>
      <c r="G42" s="81" t="s">
        <v>288</v>
      </c>
      <c r="H42" s="102">
        <v>2024196</v>
      </c>
      <c r="I42" s="102">
        <v>2024196</v>
      </c>
      <c r="J42" s="102"/>
      <c r="K42" s="102"/>
      <c r="L42" s="102">
        <v>2024196</v>
      </c>
      <c r="M42" s="102"/>
      <c r="N42" s="102"/>
      <c r="O42" s="102"/>
      <c r="P42" s="102"/>
      <c r="Q42" s="102"/>
      <c r="R42" s="102"/>
      <c r="S42" s="102"/>
      <c r="T42" s="102"/>
      <c r="U42" s="102"/>
      <c r="V42" s="102"/>
      <c r="W42" s="102"/>
    </row>
    <row r="43" ht="20.25" customHeight="1" spans="1:23">
      <c r="A43" s="21" t="s">
        <v>71</v>
      </c>
      <c r="B43" s="190" t="s">
        <v>286</v>
      </c>
      <c r="C43" s="190" t="s">
        <v>287</v>
      </c>
      <c r="D43" s="81">
        <v>2013101</v>
      </c>
      <c r="E43" s="81" t="s">
        <v>104</v>
      </c>
      <c r="F43" s="81">
        <v>30102</v>
      </c>
      <c r="G43" s="81" t="s">
        <v>288</v>
      </c>
      <c r="H43" s="102">
        <v>216444</v>
      </c>
      <c r="I43" s="102">
        <v>216444</v>
      </c>
      <c r="J43" s="102"/>
      <c r="K43" s="102"/>
      <c r="L43" s="102">
        <v>216444</v>
      </c>
      <c r="M43" s="102"/>
      <c r="N43" s="102"/>
      <c r="O43" s="102"/>
      <c r="P43" s="102"/>
      <c r="Q43" s="102"/>
      <c r="R43" s="102"/>
      <c r="S43" s="102"/>
      <c r="T43" s="102"/>
      <c r="U43" s="102"/>
      <c r="V43" s="102"/>
      <c r="W43" s="102"/>
    </row>
    <row r="44" ht="20.25" customHeight="1" spans="1:23">
      <c r="A44" s="21" t="s">
        <v>71</v>
      </c>
      <c r="B44" s="190" t="s">
        <v>286</v>
      </c>
      <c r="C44" s="190" t="s">
        <v>287</v>
      </c>
      <c r="D44" s="81">
        <v>2010101</v>
      </c>
      <c r="E44" s="81" t="s">
        <v>104</v>
      </c>
      <c r="F44" s="81">
        <v>30102</v>
      </c>
      <c r="G44" s="81" t="s">
        <v>288</v>
      </c>
      <c r="H44" s="102">
        <v>6000</v>
      </c>
      <c r="I44" s="102">
        <v>6000</v>
      </c>
      <c r="J44" s="102"/>
      <c r="K44" s="102"/>
      <c r="L44" s="102">
        <v>6000</v>
      </c>
      <c r="M44" s="102"/>
      <c r="N44" s="102"/>
      <c r="O44" s="102"/>
      <c r="P44" s="102"/>
      <c r="Q44" s="102"/>
      <c r="R44" s="102"/>
      <c r="S44" s="102"/>
      <c r="T44" s="102"/>
      <c r="U44" s="102"/>
      <c r="V44" s="102"/>
      <c r="W44" s="102"/>
    </row>
    <row r="45" ht="20.25" customHeight="1" spans="1:23">
      <c r="A45" s="21" t="s">
        <v>71</v>
      </c>
      <c r="B45" s="190" t="s">
        <v>286</v>
      </c>
      <c r="C45" s="190" t="s">
        <v>287</v>
      </c>
      <c r="D45" s="81">
        <v>2010301</v>
      </c>
      <c r="E45" s="81" t="s">
        <v>104</v>
      </c>
      <c r="F45" s="81">
        <v>30102</v>
      </c>
      <c r="G45" s="81" t="s">
        <v>288</v>
      </c>
      <c r="H45" s="102">
        <v>186000</v>
      </c>
      <c r="I45" s="102">
        <v>186000</v>
      </c>
      <c r="J45" s="102"/>
      <c r="K45" s="102"/>
      <c r="L45" s="102">
        <v>186000</v>
      </c>
      <c r="M45" s="102"/>
      <c r="N45" s="102"/>
      <c r="O45" s="102"/>
      <c r="P45" s="102"/>
      <c r="Q45" s="102"/>
      <c r="R45" s="102"/>
      <c r="S45" s="102"/>
      <c r="T45" s="102"/>
      <c r="U45" s="102"/>
      <c r="V45" s="102"/>
      <c r="W45" s="102"/>
    </row>
    <row r="46" ht="20.25" customHeight="1" spans="1:23">
      <c r="A46" s="21" t="s">
        <v>71</v>
      </c>
      <c r="B46" s="190" t="s">
        <v>286</v>
      </c>
      <c r="C46" s="190" t="s">
        <v>287</v>
      </c>
      <c r="D46" s="81">
        <v>2013101</v>
      </c>
      <c r="E46" s="81" t="s">
        <v>104</v>
      </c>
      <c r="F46" s="81">
        <v>30102</v>
      </c>
      <c r="G46" s="81" t="s">
        <v>288</v>
      </c>
      <c r="H46" s="102">
        <v>18000</v>
      </c>
      <c r="I46" s="102">
        <v>18000</v>
      </c>
      <c r="J46" s="102"/>
      <c r="K46" s="102"/>
      <c r="L46" s="102">
        <v>18000</v>
      </c>
      <c r="M46" s="102"/>
      <c r="N46" s="102"/>
      <c r="O46" s="102"/>
      <c r="P46" s="102"/>
      <c r="Q46" s="102"/>
      <c r="R46" s="102"/>
      <c r="S46" s="102"/>
      <c r="T46" s="102"/>
      <c r="U46" s="102"/>
      <c r="V46" s="102"/>
      <c r="W46" s="102"/>
    </row>
    <row r="47" ht="20.25" customHeight="1" spans="1:23">
      <c r="A47" s="21" t="s">
        <v>71</v>
      </c>
      <c r="B47" s="190" t="s">
        <v>289</v>
      </c>
      <c r="C47" s="190" t="s">
        <v>290</v>
      </c>
      <c r="D47" s="81">
        <v>2010101</v>
      </c>
      <c r="E47" s="81" t="s">
        <v>104</v>
      </c>
      <c r="F47" s="81">
        <v>30103</v>
      </c>
      <c r="G47" s="81" t="s">
        <v>291</v>
      </c>
      <c r="H47" s="102">
        <v>17400</v>
      </c>
      <c r="I47" s="102">
        <v>17400</v>
      </c>
      <c r="J47" s="102"/>
      <c r="K47" s="102"/>
      <c r="L47" s="102">
        <v>17400</v>
      </c>
      <c r="M47" s="102"/>
      <c r="N47" s="102"/>
      <c r="O47" s="102"/>
      <c r="P47" s="102"/>
      <c r="Q47" s="102"/>
      <c r="R47" s="102"/>
      <c r="S47" s="102"/>
      <c r="T47" s="102"/>
      <c r="U47" s="102"/>
      <c r="V47" s="102"/>
      <c r="W47" s="102"/>
    </row>
    <row r="48" ht="20.25" customHeight="1" spans="1:23">
      <c r="A48" s="21" t="s">
        <v>71</v>
      </c>
      <c r="B48" s="190" t="s">
        <v>289</v>
      </c>
      <c r="C48" s="190" t="s">
        <v>290</v>
      </c>
      <c r="D48" s="81">
        <v>2010301</v>
      </c>
      <c r="E48" s="81" t="s">
        <v>104</v>
      </c>
      <c r="F48" s="81">
        <v>30103</v>
      </c>
      <c r="G48" s="81" t="s">
        <v>291</v>
      </c>
      <c r="H48" s="102">
        <v>481800</v>
      </c>
      <c r="I48" s="102">
        <v>481800</v>
      </c>
      <c r="J48" s="102"/>
      <c r="K48" s="102"/>
      <c r="L48" s="102">
        <v>481800</v>
      </c>
      <c r="M48" s="102"/>
      <c r="N48" s="102"/>
      <c r="O48" s="102"/>
      <c r="P48" s="102"/>
      <c r="Q48" s="102"/>
      <c r="R48" s="102"/>
      <c r="S48" s="102"/>
      <c r="T48" s="102"/>
      <c r="U48" s="102"/>
      <c r="V48" s="102"/>
      <c r="W48" s="102"/>
    </row>
    <row r="49" ht="20.25" customHeight="1" spans="1:23">
      <c r="A49" s="21" t="s">
        <v>71</v>
      </c>
      <c r="B49" s="190" t="s">
        <v>289</v>
      </c>
      <c r="C49" s="190" t="s">
        <v>290</v>
      </c>
      <c r="D49" s="81">
        <v>2013101</v>
      </c>
      <c r="E49" s="81" t="s">
        <v>104</v>
      </c>
      <c r="F49" s="81">
        <v>30103</v>
      </c>
      <c r="G49" s="81" t="s">
        <v>291</v>
      </c>
      <c r="H49" s="102">
        <v>51360</v>
      </c>
      <c r="I49" s="102">
        <v>51360</v>
      </c>
      <c r="J49" s="102"/>
      <c r="K49" s="102"/>
      <c r="L49" s="102">
        <v>51360</v>
      </c>
      <c r="M49" s="102"/>
      <c r="N49" s="102"/>
      <c r="O49" s="102"/>
      <c r="P49" s="102"/>
      <c r="Q49" s="102"/>
      <c r="R49" s="102"/>
      <c r="S49" s="102"/>
      <c r="T49" s="102"/>
      <c r="U49" s="102"/>
      <c r="V49" s="102"/>
      <c r="W49" s="102"/>
    </row>
    <row r="50" ht="20.25" customHeight="1" spans="1:23">
      <c r="A50" s="21" t="s">
        <v>71</v>
      </c>
      <c r="B50" s="190" t="s">
        <v>292</v>
      </c>
      <c r="C50" s="190" t="s">
        <v>293</v>
      </c>
      <c r="D50" s="81">
        <v>2010101</v>
      </c>
      <c r="E50" s="81" t="s">
        <v>104</v>
      </c>
      <c r="F50" s="81">
        <v>30103</v>
      </c>
      <c r="G50" s="81" t="s">
        <v>291</v>
      </c>
      <c r="H50" s="102">
        <v>4419</v>
      </c>
      <c r="I50" s="102">
        <v>4419</v>
      </c>
      <c r="J50" s="102"/>
      <c r="K50" s="102"/>
      <c r="L50" s="102">
        <v>4419</v>
      </c>
      <c r="M50" s="102"/>
      <c r="N50" s="102"/>
      <c r="O50" s="102"/>
      <c r="P50" s="102"/>
      <c r="Q50" s="102"/>
      <c r="R50" s="102"/>
      <c r="S50" s="102"/>
      <c r="T50" s="102"/>
      <c r="U50" s="102"/>
      <c r="V50" s="102"/>
      <c r="W50" s="102"/>
    </row>
    <row r="51" ht="20.25" customHeight="1" spans="1:23">
      <c r="A51" s="21" t="s">
        <v>71</v>
      </c>
      <c r="B51" s="190" t="s">
        <v>292</v>
      </c>
      <c r="C51" s="190" t="s">
        <v>293</v>
      </c>
      <c r="D51" s="81">
        <v>2010301</v>
      </c>
      <c r="E51" s="81" t="s">
        <v>104</v>
      </c>
      <c r="F51" s="81">
        <v>30103</v>
      </c>
      <c r="G51" s="81" t="s">
        <v>291</v>
      </c>
      <c r="H51" s="102">
        <v>105493</v>
      </c>
      <c r="I51" s="102">
        <v>105493</v>
      </c>
      <c r="J51" s="102"/>
      <c r="K51" s="102"/>
      <c r="L51" s="102">
        <v>105493</v>
      </c>
      <c r="M51" s="102"/>
      <c r="N51" s="102"/>
      <c r="O51" s="102"/>
      <c r="P51" s="102"/>
      <c r="Q51" s="102"/>
      <c r="R51" s="102"/>
      <c r="S51" s="102"/>
      <c r="T51" s="102"/>
      <c r="U51" s="102"/>
      <c r="V51" s="102"/>
      <c r="W51" s="102"/>
    </row>
    <row r="52" ht="20.25" customHeight="1" spans="1:23">
      <c r="A52" s="21" t="s">
        <v>71</v>
      </c>
      <c r="B52" s="190" t="s">
        <v>292</v>
      </c>
      <c r="C52" s="190" t="s">
        <v>293</v>
      </c>
      <c r="D52" s="81">
        <v>2013101</v>
      </c>
      <c r="E52" s="81" t="s">
        <v>104</v>
      </c>
      <c r="F52" s="81">
        <v>30103</v>
      </c>
      <c r="G52" s="81" t="s">
        <v>291</v>
      </c>
      <c r="H52" s="102">
        <v>12612</v>
      </c>
      <c r="I52" s="102">
        <v>12612</v>
      </c>
      <c r="J52" s="102"/>
      <c r="K52" s="102"/>
      <c r="L52" s="102">
        <v>12612</v>
      </c>
      <c r="M52" s="102"/>
      <c r="N52" s="102"/>
      <c r="O52" s="102"/>
      <c r="P52" s="102"/>
      <c r="Q52" s="102"/>
      <c r="R52" s="102"/>
      <c r="S52" s="102"/>
      <c r="T52" s="102"/>
      <c r="U52" s="102"/>
      <c r="V52" s="102"/>
      <c r="W52" s="102"/>
    </row>
    <row r="53" ht="20.25" customHeight="1" spans="1:23">
      <c r="A53" s="21" t="s">
        <v>71</v>
      </c>
      <c r="B53" s="190" t="s">
        <v>294</v>
      </c>
      <c r="C53" s="190" t="s">
        <v>295</v>
      </c>
      <c r="D53" s="81">
        <v>2070109</v>
      </c>
      <c r="E53" s="81" t="s">
        <v>119</v>
      </c>
      <c r="F53" s="81">
        <v>30107</v>
      </c>
      <c r="G53" s="81" t="s">
        <v>296</v>
      </c>
      <c r="H53" s="102">
        <v>25200</v>
      </c>
      <c r="I53" s="102">
        <v>25200</v>
      </c>
      <c r="J53" s="102"/>
      <c r="K53" s="102"/>
      <c r="L53" s="102">
        <v>25200</v>
      </c>
      <c r="M53" s="102"/>
      <c r="N53" s="102"/>
      <c r="O53" s="102"/>
      <c r="P53" s="102"/>
      <c r="Q53" s="102"/>
      <c r="R53" s="102"/>
      <c r="S53" s="102"/>
      <c r="T53" s="102"/>
      <c r="U53" s="102"/>
      <c r="V53" s="102"/>
      <c r="W53" s="102"/>
    </row>
    <row r="54" ht="20.25" customHeight="1" spans="1:23">
      <c r="A54" s="21" t="s">
        <v>71</v>
      </c>
      <c r="B54" s="190" t="s">
        <v>294</v>
      </c>
      <c r="C54" s="190" t="s">
        <v>295</v>
      </c>
      <c r="D54" s="81">
        <v>2120199</v>
      </c>
      <c r="E54" s="81" t="s">
        <v>154</v>
      </c>
      <c r="F54" s="81">
        <v>30107</v>
      </c>
      <c r="G54" s="81" t="s">
        <v>296</v>
      </c>
      <c r="H54" s="102">
        <v>84000</v>
      </c>
      <c r="I54" s="102">
        <v>84000</v>
      </c>
      <c r="J54" s="102"/>
      <c r="K54" s="102"/>
      <c r="L54" s="102">
        <v>84000</v>
      </c>
      <c r="M54" s="102"/>
      <c r="N54" s="102"/>
      <c r="O54" s="102"/>
      <c r="P54" s="102"/>
      <c r="Q54" s="102"/>
      <c r="R54" s="102"/>
      <c r="S54" s="102"/>
      <c r="T54" s="102"/>
      <c r="U54" s="102"/>
      <c r="V54" s="102"/>
      <c r="W54" s="102"/>
    </row>
    <row r="55" ht="20.25" customHeight="1" spans="1:23">
      <c r="A55" s="21" t="s">
        <v>71</v>
      </c>
      <c r="B55" s="190" t="s">
        <v>294</v>
      </c>
      <c r="C55" s="190" t="s">
        <v>295</v>
      </c>
      <c r="D55" s="81">
        <v>2130104</v>
      </c>
      <c r="E55" s="81" t="s">
        <v>161</v>
      </c>
      <c r="F55" s="81">
        <v>30107</v>
      </c>
      <c r="G55" s="81" t="s">
        <v>296</v>
      </c>
      <c r="H55" s="102">
        <v>268800</v>
      </c>
      <c r="I55" s="102">
        <v>268800</v>
      </c>
      <c r="J55" s="102"/>
      <c r="K55" s="102"/>
      <c r="L55" s="102">
        <v>268800</v>
      </c>
      <c r="M55" s="102"/>
      <c r="N55" s="102"/>
      <c r="O55" s="102"/>
      <c r="P55" s="102"/>
      <c r="Q55" s="102"/>
      <c r="R55" s="102"/>
      <c r="S55" s="102"/>
      <c r="T55" s="102"/>
      <c r="U55" s="102"/>
      <c r="V55" s="102"/>
      <c r="W55" s="102"/>
    </row>
    <row r="56" ht="20.25" customHeight="1" spans="1:23">
      <c r="A56" s="21" t="s">
        <v>71</v>
      </c>
      <c r="B56" s="190" t="s">
        <v>294</v>
      </c>
      <c r="C56" s="190" t="s">
        <v>295</v>
      </c>
      <c r="D56" s="81">
        <v>2130204</v>
      </c>
      <c r="E56" s="81" t="s">
        <v>165</v>
      </c>
      <c r="F56" s="81">
        <v>30107</v>
      </c>
      <c r="G56" s="81" t="s">
        <v>296</v>
      </c>
      <c r="H56" s="102">
        <v>33600</v>
      </c>
      <c r="I56" s="102">
        <v>33600</v>
      </c>
      <c r="J56" s="102"/>
      <c r="K56" s="102"/>
      <c r="L56" s="102">
        <v>33600</v>
      </c>
      <c r="M56" s="102"/>
      <c r="N56" s="102"/>
      <c r="O56" s="102"/>
      <c r="P56" s="102"/>
      <c r="Q56" s="102"/>
      <c r="R56" s="102"/>
      <c r="S56" s="102"/>
      <c r="T56" s="102"/>
      <c r="U56" s="102"/>
      <c r="V56" s="102"/>
      <c r="W56" s="102"/>
    </row>
    <row r="57" ht="20.25" customHeight="1" spans="1:23">
      <c r="A57" s="21" t="s">
        <v>71</v>
      </c>
      <c r="B57" s="190" t="s">
        <v>294</v>
      </c>
      <c r="C57" s="190" t="s">
        <v>295</v>
      </c>
      <c r="D57" s="81">
        <v>2130310</v>
      </c>
      <c r="E57" s="81" t="s">
        <v>169</v>
      </c>
      <c r="F57" s="81">
        <v>30107</v>
      </c>
      <c r="G57" s="81" t="s">
        <v>296</v>
      </c>
      <c r="H57" s="102">
        <v>25200</v>
      </c>
      <c r="I57" s="102">
        <v>25200</v>
      </c>
      <c r="J57" s="102"/>
      <c r="K57" s="102"/>
      <c r="L57" s="102">
        <v>25200</v>
      </c>
      <c r="M57" s="102"/>
      <c r="N57" s="102"/>
      <c r="O57" s="102"/>
      <c r="P57" s="102"/>
      <c r="Q57" s="102"/>
      <c r="R57" s="102"/>
      <c r="S57" s="102"/>
      <c r="T57" s="102"/>
      <c r="U57" s="102"/>
      <c r="V57" s="102"/>
      <c r="W57" s="102"/>
    </row>
    <row r="58" ht="20.25" customHeight="1" spans="1:23">
      <c r="A58" s="21" t="s">
        <v>71</v>
      </c>
      <c r="B58" s="190" t="s">
        <v>297</v>
      </c>
      <c r="C58" s="190" t="s">
        <v>298</v>
      </c>
      <c r="D58" s="81">
        <v>2070109</v>
      </c>
      <c r="E58" s="81" t="s">
        <v>119</v>
      </c>
      <c r="F58" s="81">
        <v>30103</v>
      </c>
      <c r="G58" s="81" t="s">
        <v>291</v>
      </c>
      <c r="H58" s="102">
        <v>14215</v>
      </c>
      <c r="I58" s="102">
        <v>14215</v>
      </c>
      <c r="J58" s="102"/>
      <c r="K58" s="102"/>
      <c r="L58" s="102">
        <v>14215</v>
      </c>
      <c r="M58" s="102"/>
      <c r="N58" s="102"/>
      <c r="O58" s="102"/>
      <c r="P58" s="102"/>
      <c r="Q58" s="102"/>
      <c r="R58" s="102"/>
      <c r="S58" s="102"/>
      <c r="T58" s="102"/>
      <c r="U58" s="102"/>
      <c r="V58" s="102"/>
      <c r="W58" s="102"/>
    </row>
    <row r="59" ht="20.25" customHeight="1" spans="1:23">
      <c r="A59" s="21" t="s">
        <v>71</v>
      </c>
      <c r="B59" s="190" t="s">
        <v>297</v>
      </c>
      <c r="C59" s="190" t="s">
        <v>298</v>
      </c>
      <c r="D59" s="81">
        <v>2120199</v>
      </c>
      <c r="E59" s="81" t="s">
        <v>154</v>
      </c>
      <c r="F59" s="81">
        <v>30103</v>
      </c>
      <c r="G59" s="81" t="s">
        <v>291</v>
      </c>
      <c r="H59" s="102">
        <v>51111</v>
      </c>
      <c r="I59" s="102">
        <v>51111</v>
      </c>
      <c r="J59" s="102"/>
      <c r="K59" s="102"/>
      <c r="L59" s="102">
        <v>51111</v>
      </c>
      <c r="M59" s="102"/>
      <c r="N59" s="102"/>
      <c r="O59" s="102"/>
      <c r="P59" s="102"/>
      <c r="Q59" s="102"/>
      <c r="R59" s="102"/>
      <c r="S59" s="102"/>
      <c r="T59" s="102"/>
      <c r="U59" s="102"/>
      <c r="V59" s="102"/>
      <c r="W59" s="102"/>
    </row>
    <row r="60" ht="20.25" customHeight="1" spans="1:23">
      <c r="A60" s="21" t="s">
        <v>71</v>
      </c>
      <c r="B60" s="190" t="s">
        <v>297</v>
      </c>
      <c r="C60" s="190" t="s">
        <v>298</v>
      </c>
      <c r="D60" s="81">
        <v>2130104</v>
      </c>
      <c r="E60" s="81" t="s">
        <v>161</v>
      </c>
      <c r="F60" s="81">
        <v>30103</v>
      </c>
      <c r="G60" s="81" t="s">
        <v>291</v>
      </c>
      <c r="H60" s="102">
        <v>144840</v>
      </c>
      <c r="I60" s="102">
        <v>144840</v>
      </c>
      <c r="J60" s="102"/>
      <c r="K60" s="102"/>
      <c r="L60" s="102">
        <v>144840</v>
      </c>
      <c r="M60" s="102"/>
      <c r="N60" s="102"/>
      <c r="O60" s="102"/>
      <c r="P60" s="102"/>
      <c r="Q60" s="102"/>
      <c r="R60" s="102"/>
      <c r="S60" s="102"/>
      <c r="T60" s="102"/>
      <c r="U60" s="102"/>
      <c r="V60" s="102"/>
      <c r="W60" s="102"/>
    </row>
    <row r="61" ht="20.25" customHeight="1" spans="1:23">
      <c r="A61" s="21" t="s">
        <v>71</v>
      </c>
      <c r="B61" s="190" t="s">
        <v>297</v>
      </c>
      <c r="C61" s="190" t="s">
        <v>298</v>
      </c>
      <c r="D61" s="81">
        <v>2130204</v>
      </c>
      <c r="E61" s="81" t="s">
        <v>165</v>
      </c>
      <c r="F61" s="81">
        <v>30103</v>
      </c>
      <c r="G61" s="81" t="s">
        <v>291</v>
      </c>
      <c r="H61" s="102">
        <v>17551</v>
      </c>
      <c r="I61" s="102">
        <v>17551</v>
      </c>
      <c r="J61" s="102"/>
      <c r="K61" s="102"/>
      <c r="L61" s="102">
        <v>17551</v>
      </c>
      <c r="M61" s="102"/>
      <c r="N61" s="102"/>
      <c r="O61" s="102"/>
      <c r="P61" s="102"/>
      <c r="Q61" s="102"/>
      <c r="R61" s="102"/>
      <c r="S61" s="102"/>
      <c r="T61" s="102"/>
      <c r="U61" s="102"/>
      <c r="V61" s="102"/>
      <c r="W61" s="102"/>
    </row>
    <row r="62" ht="20.25" customHeight="1" spans="1:23">
      <c r="A62" s="21" t="s">
        <v>71</v>
      </c>
      <c r="B62" s="190" t="s">
        <v>297</v>
      </c>
      <c r="C62" s="190" t="s">
        <v>298</v>
      </c>
      <c r="D62" s="81">
        <v>2130310</v>
      </c>
      <c r="E62" s="81" t="s">
        <v>169</v>
      </c>
      <c r="F62" s="81">
        <v>30103</v>
      </c>
      <c r="G62" s="81" t="s">
        <v>291</v>
      </c>
      <c r="H62" s="102">
        <v>15035</v>
      </c>
      <c r="I62" s="102">
        <v>15035</v>
      </c>
      <c r="J62" s="102"/>
      <c r="K62" s="102"/>
      <c r="L62" s="102">
        <v>15035</v>
      </c>
      <c r="M62" s="102"/>
      <c r="N62" s="102"/>
      <c r="O62" s="102"/>
      <c r="P62" s="102"/>
      <c r="Q62" s="102"/>
      <c r="R62" s="102"/>
      <c r="S62" s="102"/>
      <c r="T62" s="102"/>
      <c r="U62" s="102"/>
      <c r="V62" s="102"/>
      <c r="W62" s="102"/>
    </row>
    <row r="63" ht="20.25" customHeight="1" spans="1:23">
      <c r="A63" s="21" t="s">
        <v>71</v>
      </c>
      <c r="B63" s="190" t="s">
        <v>299</v>
      </c>
      <c r="C63" s="190" t="s">
        <v>300</v>
      </c>
      <c r="D63" s="81">
        <v>2080505</v>
      </c>
      <c r="E63" s="81" t="s">
        <v>127</v>
      </c>
      <c r="F63" s="47" t="s">
        <v>301</v>
      </c>
      <c r="G63" s="81" t="s">
        <v>302</v>
      </c>
      <c r="H63" s="102">
        <v>713071.35</v>
      </c>
      <c r="I63" s="102">
        <v>713071.35</v>
      </c>
      <c r="J63" s="102"/>
      <c r="K63" s="102"/>
      <c r="L63" s="102">
        <v>713071.35</v>
      </c>
      <c r="M63" s="102"/>
      <c r="N63" s="102"/>
      <c r="O63" s="102"/>
      <c r="P63" s="102"/>
      <c r="Q63" s="102"/>
      <c r="R63" s="102"/>
      <c r="S63" s="102"/>
      <c r="T63" s="102"/>
      <c r="U63" s="102"/>
      <c r="V63" s="102"/>
      <c r="W63" s="102"/>
    </row>
    <row r="64" ht="20.25" customHeight="1" spans="1:23">
      <c r="A64" s="21" t="s">
        <v>71</v>
      </c>
      <c r="B64" s="190" t="s">
        <v>299</v>
      </c>
      <c r="C64" s="190" t="s">
        <v>300</v>
      </c>
      <c r="D64" s="81">
        <v>2080505</v>
      </c>
      <c r="E64" s="81" t="s">
        <v>127</v>
      </c>
      <c r="F64" s="81">
        <v>30108</v>
      </c>
      <c r="G64" s="81" t="s">
        <v>302</v>
      </c>
      <c r="H64" s="102">
        <v>1043612.79</v>
      </c>
      <c r="I64" s="102">
        <v>1043612.79</v>
      </c>
      <c r="J64" s="102"/>
      <c r="K64" s="102"/>
      <c r="L64" s="102">
        <v>1043612.79</v>
      </c>
      <c r="M64" s="102"/>
      <c r="N64" s="102"/>
      <c r="O64" s="102"/>
      <c r="P64" s="102"/>
      <c r="Q64" s="102"/>
      <c r="R64" s="102"/>
      <c r="S64" s="102"/>
      <c r="T64" s="102"/>
      <c r="U64" s="102"/>
      <c r="V64" s="102"/>
      <c r="W64" s="102"/>
    </row>
    <row r="65" ht="20.25" customHeight="1" spans="1:23">
      <c r="A65" s="21" t="s">
        <v>71</v>
      </c>
      <c r="B65" s="190" t="s">
        <v>303</v>
      </c>
      <c r="C65" s="190" t="s">
        <v>304</v>
      </c>
      <c r="D65" s="81">
        <v>2070109</v>
      </c>
      <c r="E65" s="81" t="s">
        <v>119</v>
      </c>
      <c r="F65" s="81">
        <v>30107</v>
      </c>
      <c r="G65" s="81" t="s">
        <v>296</v>
      </c>
      <c r="H65" s="102">
        <v>32088</v>
      </c>
      <c r="I65" s="102">
        <v>32088</v>
      </c>
      <c r="J65" s="102"/>
      <c r="K65" s="102"/>
      <c r="L65" s="102">
        <v>32088</v>
      </c>
      <c r="M65" s="102"/>
      <c r="N65" s="102"/>
      <c r="O65" s="102"/>
      <c r="P65" s="102"/>
      <c r="Q65" s="102"/>
      <c r="R65" s="102"/>
      <c r="S65" s="102"/>
      <c r="T65" s="102"/>
      <c r="U65" s="102"/>
      <c r="V65" s="102"/>
      <c r="W65" s="102"/>
    </row>
    <row r="66" ht="20.25" customHeight="1" spans="1:23">
      <c r="A66" s="21" t="s">
        <v>71</v>
      </c>
      <c r="B66" s="190" t="s">
        <v>303</v>
      </c>
      <c r="C66" s="190" t="s">
        <v>304</v>
      </c>
      <c r="D66" s="81">
        <v>2120199</v>
      </c>
      <c r="E66" s="81" t="s">
        <v>154</v>
      </c>
      <c r="F66" s="81">
        <v>30107</v>
      </c>
      <c r="G66" s="81" t="s">
        <v>296</v>
      </c>
      <c r="H66" s="102">
        <v>110184</v>
      </c>
      <c r="I66" s="102">
        <v>110184</v>
      </c>
      <c r="J66" s="102"/>
      <c r="K66" s="102"/>
      <c r="L66" s="102">
        <v>110184</v>
      </c>
      <c r="M66" s="102"/>
      <c r="N66" s="102"/>
      <c r="O66" s="102"/>
      <c r="P66" s="102"/>
      <c r="Q66" s="102"/>
      <c r="R66" s="102"/>
      <c r="S66" s="102"/>
      <c r="T66" s="102"/>
      <c r="U66" s="102"/>
      <c r="V66" s="102"/>
      <c r="W66" s="102"/>
    </row>
    <row r="67" ht="20.25" customHeight="1" spans="1:23">
      <c r="A67" s="21" t="s">
        <v>71</v>
      </c>
      <c r="B67" s="190" t="s">
        <v>303</v>
      </c>
      <c r="C67" s="190" t="s">
        <v>304</v>
      </c>
      <c r="D67" s="81">
        <v>2130104</v>
      </c>
      <c r="E67" s="81" t="s">
        <v>161</v>
      </c>
      <c r="F67" s="81">
        <v>30107</v>
      </c>
      <c r="G67" s="81" t="s">
        <v>296</v>
      </c>
      <c r="H67" s="102">
        <v>334992</v>
      </c>
      <c r="I67" s="102">
        <v>334992</v>
      </c>
      <c r="J67" s="102"/>
      <c r="K67" s="102"/>
      <c r="L67" s="102">
        <v>334992</v>
      </c>
      <c r="M67" s="102"/>
      <c r="N67" s="102"/>
      <c r="O67" s="102"/>
      <c r="P67" s="102"/>
      <c r="Q67" s="102"/>
      <c r="R67" s="102"/>
      <c r="S67" s="102"/>
      <c r="T67" s="102"/>
      <c r="U67" s="102"/>
      <c r="V67" s="102"/>
      <c r="W67" s="102"/>
    </row>
    <row r="68" ht="20.25" customHeight="1" spans="1:23">
      <c r="A68" s="21" t="s">
        <v>71</v>
      </c>
      <c r="B68" s="190" t="s">
        <v>303</v>
      </c>
      <c r="C68" s="190" t="s">
        <v>304</v>
      </c>
      <c r="D68" s="81">
        <v>2130204</v>
      </c>
      <c r="E68" s="81" t="s">
        <v>165</v>
      </c>
      <c r="F68" s="81">
        <v>30107</v>
      </c>
      <c r="G68" s="81" t="s">
        <v>296</v>
      </c>
      <c r="H68" s="102">
        <v>32088</v>
      </c>
      <c r="I68" s="102">
        <v>32088</v>
      </c>
      <c r="J68" s="102"/>
      <c r="K68" s="102"/>
      <c r="L68" s="102">
        <v>32088</v>
      </c>
      <c r="M68" s="102"/>
      <c r="N68" s="102"/>
      <c r="O68" s="102"/>
      <c r="P68" s="102"/>
      <c r="Q68" s="102"/>
      <c r="R68" s="102"/>
      <c r="S68" s="102"/>
      <c r="T68" s="102"/>
      <c r="U68" s="102"/>
      <c r="V68" s="102"/>
      <c r="W68" s="102"/>
    </row>
    <row r="69" ht="20.25" customHeight="1" spans="1:23">
      <c r="A69" s="21" t="s">
        <v>71</v>
      </c>
      <c r="B69" s="190" t="s">
        <v>303</v>
      </c>
      <c r="C69" s="190" t="s">
        <v>304</v>
      </c>
      <c r="D69" s="81">
        <v>2130310</v>
      </c>
      <c r="E69" s="81" t="s">
        <v>169</v>
      </c>
      <c r="F69" s="81">
        <v>30107</v>
      </c>
      <c r="G69" s="81" t="s">
        <v>296</v>
      </c>
      <c r="H69" s="102">
        <v>32808</v>
      </c>
      <c r="I69" s="102">
        <v>32808</v>
      </c>
      <c r="J69" s="102"/>
      <c r="K69" s="102"/>
      <c r="L69" s="102">
        <v>32808</v>
      </c>
      <c r="M69" s="102"/>
      <c r="N69" s="102"/>
      <c r="O69" s="102"/>
      <c r="P69" s="102"/>
      <c r="Q69" s="102"/>
      <c r="R69" s="102"/>
      <c r="S69" s="102"/>
      <c r="T69" s="102"/>
      <c r="U69" s="102"/>
      <c r="V69" s="102"/>
      <c r="W69" s="102"/>
    </row>
    <row r="70" ht="20.25" customHeight="1" spans="1:23">
      <c r="A70" s="21" t="s">
        <v>71</v>
      </c>
      <c r="B70" s="190" t="s">
        <v>303</v>
      </c>
      <c r="C70" s="190" t="s">
        <v>304</v>
      </c>
      <c r="D70" s="81">
        <v>2070109</v>
      </c>
      <c r="E70" s="81" t="s">
        <v>119</v>
      </c>
      <c r="F70" s="81">
        <v>30107</v>
      </c>
      <c r="G70" s="81" t="s">
        <v>296</v>
      </c>
      <c r="H70" s="102">
        <v>57660</v>
      </c>
      <c r="I70" s="102">
        <v>57660</v>
      </c>
      <c r="J70" s="102"/>
      <c r="K70" s="102"/>
      <c r="L70" s="102">
        <v>57660</v>
      </c>
      <c r="M70" s="102"/>
      <c r="N70" s="102"/>
      <c r="O70" s="102"/>
      <c r="P70" s="102"/>
      <c r="Q70" s="102"/>
      <c r="R70" s="102"/>
      <c r="S70" s="102"/>
      <c r="T70" s="102"/>
      <c r="U70" s="102"/>
      <c r="V70" s="102"/>
      <c r="W70" s="102"/>
    </row>
    <row r="71" ht="20.25" customHeight="1" spans="1:23">
      <c r="A71" s="21" t="s">
        <v>71</v>
      </c>
      <c r="B71" s="190" t="s">
        <v>303</v>
      </c>
      <c r="C71" s="190" t="s">
        <v>304</v>
      </c>
      <c r="D71" s="81">
        <v>2120199</v>
      </c>
      <c r="E71" s="81" t="s">
        <v>154</v>
      </c>
      <c r="F71" s="81">
        <v>30107</v>
      </c>
      <c r="G71" s="81" t="s">
        <v>296</v>
      </c>
      <c r="H71" s="102">
        <v>196920</v>
      </c>
      <c r="I71" s="102">
        <v>196920</v>
      </c>
      <c r="J71" s="102"/>
      <c r="K71" s="102"/>
      <c r="L71" s="102">
        <v>196920</v>
      </c>
      <c r="M71" s="102"/>
      <c r="N71" s="102"/>
      <c r="O71" s="102"/>
      <c r="P71" s="102"/>
      <c r="Q71" s="102"/>
      <c r="R71" s="102"/>
      <c r="S71" s="102"/>
      <c r="T71" s="102"/>
      <c r="U71" s="102"/>
      <c r="V71" s="102"/>
      <c r="W71" s="102"/>
    </row>
    <row r="72" ht="20.25" customHeight="1" spans="1:23">
      <c r="A72" s="21" t="s">
        <v>71</v>
      </c>
      <c r="B72" s="190" t="s">
        <v>303</v>
      </c>
      <c r="C72" s="190" t="s">
        <v>304</v>
      </c>
      <c r="D72" s="81">
        <v>2130104</v>
      </c>
      <c r="E72" s="81" t="s">
        <v>161</v>
      </c>
      <c r="F72" s="81">
        <v>30107</v>
      </c>
      <c r="G72" s="81" t="s">
        <v>296</v>
      </c>
      <c r="H72" s="102">
        <v>606420</v>
      </c>
      <c r="I72" s="102">
        <v>606420</v>
      </c>
      <c r="J72" s="102"/>
      <c r="K72" s="102"/>
      <c r="L72" s="102">
        <v>606420</v>
      </c>
      <c r="M72" s="102"/>
      <c r="N72" s="102"/>
      <c r="O72" s="102"/>
      <c r="P72" s="102"/>
      <c r="Q72" s="102"/>
      <c r="R72" s="102"/>
      <c r="S72" s="102"/>
      <c r="T72" s="102"/>
      <c r="U72" s="102"/>
      <c r="V72" s="102"/>
      <c r="W72" s="102"/>
    </row>
    <row r="73" ht="20.25" customHeight="1" spans="1:23">
      <c r="A73" s="21" t="s">
        <v>71</v>
      </c>
      <c r="B73" s="190" t="s">
        <v>303</v>
      </c>
      <c r="C73" s="190" t="s">
        <v>304</v>
      </c>
      <c r="D73" s="81">
        <v>2130204</v>
      </c>
      <c r="E73" s="81" t="s">
        <v>165</v>
      </c>
      <c r="F73" s="81">
        <v>30107</v>
      </c>
      <c r="G73" s="81" t="s">
        <v>296</v>
      </c>
      <c r="H73" s="102">
        <v>73644</v>
      </c>
      <c r="I73" s="102">
        <v>73644</v>
      </c>
      <c r="J73" s="102"/>
      <c r="K73" s="102"/>
      <c r="L73" s="102">
        <v>73644</v>
      </c>
      <c r="M73" s="102"/>
      <c r="N73" s="102"/>
      <c r="O73" s="102"/>
      <c r="P73" s="102"/>
      <c r="Q73" s="102"/>
      <c r="R73" s="102"/>
      <c r="S73" s="102"/>
      <c r="T73" s="102"/>
      <c r="U73" s="102"/>
      <c r="V73" s="102"/>
      <c r="W73" s="102"/>
    </row>
    <row r="74" ht="20.25" customHeight="1" spans="1:23">
      <c r="A74" s="21" t="s">
        <v>71</v>
      </c>
      <c r="B74" s="190" t="s">
        <v>303</v>
      </c>
      <c r="C74" s="190" t="s">
        <v>304</v>
      </c>
      <c r="D74" s="81">
        <v>2130310</v>
      </c>
      <c r="E74" s="81" t="s">
        <v>169</v>
      </c>
      <c r="F74" s="81">
        <v>30107</v>
      </c>
      <c r="G74" s="81" t="s">
        <v>296</v>
      </c>
      <c r="H74" s="102">
        <v>59400</v>
      </c>
      <c r="I74" s="102">
        <v>59400</v>
      </c>
      <c r="J74" s="102"/>
      <c r="K74" s="102"/>
      <c r="L74" s="102">
        <v>59400</v>
      </c>
      <c r="M74" s="102"/>
      <c r="N74" s="102"/>
      <c r="O74" s="102"/>
      <c r="P74" s="102"/>
      <c r="Q74" s="102"/>
      <c r="R74" s="102"/>
      <c r="S74" s="102"/>
      <c r="T74" s="102"/>
      <c r="U74" s="102"/>
      <c r="V74" s="102"/>
      <c r="W74" s="102"/>
    </row>
    <row r="75" ht="20.25" customHeight="1" spans="1:23">
      <c r="A75" s="21" t="s">
        <v>71</v>
      </c>
      <c r="B75" s="190" t="s">
        <v>305</v>
      </c>
      <c r="C75" s="190" t="s">
        <v>306</v>
      </c>
      <c r="D75" s="81">
        <v>2070109</v>
      </c>
      <c r="E75" s="81" t="s">
        <v>119</v>
      </c>
      <c r="F75" s="81">
        <v>30102</v>
      </c>
      <c r="G75" s="81" t="s">
        <v>288</v>
      </c>
      <c r="H75" s="102">
        <v>80676</v>
      </c>
      <c r="I75" s="102">
        <v>80676</v>
      </c>
      <c r="J75" s="102"/>
      <c r="K75" s="102"/>
      <c r="L75" s="102">
        <v>80676</v>
      </c>
      <c r="M75" s="102"/>
      <c r="N75" s="102"/>
      <c r="O75" s="102"/>
      <c r="P75" s="102"/>
      <c r="Q75" s="102"/>
      <c r="R75" s="102"/>
      <c r="S75" s="102"/>
      <c r="T75" s="102"/>
      <c r="U75" s="102"/>
      <c r="V75" s="102"/>
      <c r="W75" s="102"/>
    </row>
    <row r="76" ht="20.25" customHeight="1" spans="1:23">
      <c r="A76" s="21" t="s">
        <v>71</v>
      </c>
      <c r="B76" s="190" t="s">
        <v>305</v>
      </c>
      <c r="C76" s="190" t="s">
        <v>306</v>
      </c>
      <c r="D76" s="81">
        <v>2120199</v>
      </c>
      <c r="E76" s="81" t="s">
        <v>154</v>
      </c>
      <c r="F76" s="81">
        <v>30102</v>
      </c>
      <c r="G76" s="81" t="s">
        <v>288</v>
      </c>
      <c r="H76" s="102">
        <v>274656</v>
      </c>
      <c r="I76" s="102">
        <v>274656</v>
      </c>
      <c r="J76" s="102"/>
      <c r="K76" s="102"/>
      <c r="L76" s="102">
        <v>274656</v>
      </c>
      <c r="M76" s="102"/>
      <c r="N76" s="102"/>
      <c r="O76" s="102"/>
      <c r="P76" s="102"/>
      <c r="Q76" s="102"/>
      <c r="R76" s="102"/>
      <c r="S76" s="102"/>
      <c r="T76" s="102"/>
      <c r="U76" s="102"/>
      <c r="V76" s="102"/>
      <c r="W76" s="102"/>
    </row>
    <row r="77" ht="20.25" customHeight="1" spans="1:23">
      <c r="A77" s="21" t="s">
        <v>71</v>
      </c>
      <c r="B77" s="190" t="s">
        <v>305</v>
      </c>
      <c r="C77" s="190" t="s">
        <v>306</v>
      </c>
      <c r="D77" s="81">
        <v>2130104</v>
      </c>
      <c r="E77" s="81" t="s">
        <v>161</v>
      </c>
      <c r="F77" s="81">
        <v>30102</v>
      </c>
      <c r="G77" s="81" t="s">
        <v>288</v>
      </c>
      <c r="H77" s="102">
        <v>852432</v>
      </c>
      <c r="I77" s="102">
        <v>852432</v>
      </c>
      <c r="J77" s="102"/>
      <c r="K77" s="102"/>
      <c r="L77" s="102">
        <v>852432</v>
      </c>
      <c r="M77" s="102"/>
      <c r="N77" s="102"/>
      <c r="O77" s="102"/>
      <c r="P77" s="102"/>
      <c r="Q77" s="102"/>
      <c r="R77" s="102"/>
      <c r="S77" s="102"/>
      <c r="T77" s="102"/>
      <c r="U77" s="102"/>
      <c r="V77" s="102"/>
      <c r="W77" s="102"/>
    </row>
    <row r="78" ht="20.25" customHeight="1" spans="1:23">
      <c r="A78" s="21" t="s">
        <v>71</v>
      </c>
      <c r="B78" s="190" t="s">
        <v>305</v>
      </c>
      <c r="C78" s="190" t="s">
        <v>306</v>
      </c>
      <c r="D78" s="81">
        <v>2130204</v>
      </c>
      <c r="E78" s="81" t="s">
        <v>165</v>
      </c>
      <c r="F78" s="81">
        <v>30102</v>
      </c>
      <c r="G78" s="81" t="s">
        <v>288</v>
      </c>
      <c r="H78" s="102">
        <v>103200</v>
      </c>
      <c r="I78" s="102">
        <v>103200</v>
      </c>
      <c r="J78" s="102"/>
      <c r="K78" s="102"/>
      <c r="L78" s="102">
        <v>103200</v>
      </c>
      <c r="M78" s="102"/>
      <c r="N78" s="102"/>
      <c r="O78" s="102"/>
      <c r="P78" s="102"/>
      <c r="Q78" s="102"/>
      <c r="R78" s="102"/>
      <c r="S78" s="102"/>
      <c r="T78" s="102"/>
      <c r="U78" s="102"/>
      <c r="V78" s="102"/>
      <c r="W78" s="102"/>
    </row>
    <row r="79" ht="20.25" customHeight="1" spans="1:23">
      <c r="A79" s="21" t="s">
        <v>71</v>
      </c>
      <c r="B79" s="190" t="s">
        <v>305</v>
      </c>
      <c r="C79" s="190" t="s">
        <v>306</v>
      </c>
      <c r="D79" s="81">
        <v>2130310</v>
      </c>
      <c r="E79" s="81" t="s">
        <v>169</v>
      </c>
      <c r="F79" s="81">
        <v>30102</v>
      </c>
      <c r="G79" s="81" t="s">
        <v>288</v>
      </c>
      <c r="H79" s="102">
        <v>82956</v>
      </c>
      <c r="I79" s="102">
        <v>82956</v>
      </c>
      <c r="J79" s="102"/>
      <c r="K79" s="102"/>
      <c r="L79" s="102">
        <v>82956</v>
      </c>
      <c r="M79" s="102"/>
      <c r="N79" s="102"/>
      <c r="O79" s="102"/>
      <c r="P79" s="102"/>
      <c r="Q79" s="102"/>
      <c r="R79" s="102"/>
      <c r="S79" s="102"/>
      <c r="T79" s="102"/>
      <c r="U79" s="102"/>
      <c r="V79" s="102"/>
      <c r="W79" s="102"/>
    </row>
    <row r="80" ht="20.25" customHeight="1" spans="1:23">
      <c r="A80" s="21" t="s">
        <v>71</v>
      </c>
      <c r="B80" s="190" t="s">
        <v>305</v>
      </c>
      <c r="C80" s="190" t="s">
        <v>306</v>
      </c>
      <c r="D80" s="81">
        <v>2070109</v>
      </c>
      <c r="E80" s="81" t="s">
        <v>119</v>
      </c>
      <c r="F80" s="81">
        <v>30102</v>
      </c>
      <c r="G80" s="81" t="s">
        <v>288</v>
      </c>
      <c r="H80" s="102">
        <v>18000</v>
      </c>
      <c r="I80" s="102">
        <v>18000</v>
      </c>
      <c r="J80" s="102"/>
      <c r="K80" s="102"/>
      <c r="L80" s="102">
        <v>18000</v>
      </c>
      <c r="M80" s="102"/>
      <c r="N80" s="102"/>
      <c r="O80" s="102"/>
      <c r="P80" s="102"/>
      <c r="Q80" s="102"/>
      <c r="R80" s="102"/>
      <c r="S80" s="102"/>
      <c r="T80" s="102"/>
      <c r="U80" s="102"/>
      <c r="V80" s="102"/>
      <c r="W80" s="102"/>
    </row>
    <row r="81" ht="20.25" customHeight="1" spans="1:23">
      <c r="A81" s="21" t="s">
        <v>71</v>
      </c>
      <c r="B81" s="190" t="s">
        <v>305</v>
      </c>
      <c r="C81" s="190" t="s">
        <v>306</v>
      </c>
      <c r="D81" s="81">
        <v>2120199</v>
      </c>
      <c r="E81" s="81" t="s">
        <v>154</v>
      </c>
      <c r="F81" s="81">
        <v>30102</v>
      </c>
      <c r="G81" s="81" t="s">
        <v>288</v>
      </c>
      <c r="H81" s="102">
        <v>60000</v>
      </c>
      <c r="I81" s="102">
        <v>60000</v>
      </c>
      <c r="J81" s="102"/>
      <c r="K81" s="102"/>
      <c r="L81" s="102">
        <v>60000</v>
      </c>
      <c r="M81" s="102"/>
      <c r="N81" s="102"/>
      <c r="O81" s="102"/>
      <c r="P81" s="102"/>
      <c r="Q81" s="102"/>
      <c r="R81" s="102"/>
      <c r="S81" s="102"/>
      <c r="T81" s="102"/>
      <c r="U81" s="102"/>
      <c r="V81" s="102"/>
      <c r="W81" s="102"/>
    </row>
    <row r="82" ht="20.25" customHeight="1" spans="1:23">
      <c r="A82" s="21" t="s">
        <v>71</v>
      </c>
      <c r="B82" s="190" t="s">
        <v>305</v>
      </c>
      <c r="C82" s="190" t="s">
        <v>306</v>
      </c>
      <c r="D82" s="81">
        <v>2130104</v>
      </c>
      <c r="E82" s="81" t="s">
        <v>161</v>
      </c>
      <c r="F82" s="81">
        <v>30102</v>
      </c>
      <c r="G82" s="81" t="s">
        <v>288</v>
      </c>
      <c r="H82" s="102">
        <v>192000</v>
      </c>
      <c r="I82" s="102">
        <v>192000</v>
      </c>
      <c r="J82" s="102"/>
      <c r="K82" s="102"/>
      <c r="L82" s="102">
        <v>192000</v>
      </c>
      <c r="M82" s="102"/>
      <c r="N82" s="102"/>
      <c r="O82" s="102"/>
      <c r="P82" s="102"/>
      <c r="Q82" s="102"/>
      <c r="R82" s="102"/>
      <c r="S82" s="102"/>
      <c r="T82" s="102"/>
      <c r="U82" s="102"/>
      <c r="V82" s="102"/>
      <c r="W82" s="102"/>
    </row>
    <row r="83" ht="20.25" customHeight="1" spans="1:23">
      <c r="A83" s="21" t="s">
        <v>71</v>
      </c>
      <c r="B83" s="190" t="s">
        <v>305</v>
      </c>
      <c r="C83" s="190" t="s">
        <v>306</v>
      </c>
      <c r="D83" s="81">
        <v>2130204</v>
      </c>
      <c r="E83" s="81" t="s">
        <v>165</v>
      </c>
      <c r="F83" s="81">
        <v>30102</v>
      </c>
      <c r="G83" s="81" t="s">
        <v>288</v>
      </c>
      <c r="H83" s="102">
        <v>24000</v>
      </c>
      <c r="I83" s="102">
        <v>24000</v>
      </c>
      <c r="J83" s="102"/>
      <c r="K83" s="102"/>
      <c r="L83" s="102">
        <v>24000</v>
      </c>
      <c r="M83" s="102"/>
      <c r="N83" s="102"/>
      <c r="O83" s="102"/>
      <c r="P83" s="102"/>
      <c r="Q83" s="102"/>
      <c r="R83" s="102"/>
      <c r="S83" s="102"/>
      <c r="T83" s="102"/>
      <c r="U83" s="102"/>
      <c r="V83" s="102"/>
      <c r="W83" s="102"/>
    </row>
    <row r="84" ht="20.25" customHeight="1" spans="1:23">
      <c r="A84" s="21" t="s">
        <v>71</v>
      </c>
      <c r="B84" s="190" t="s">
        <v>305</v>
      </c>
      <c r="C84" s="190" t="s">
        <v>306</v>
      </c>
      <c r="D84" s="81">
        <v>2130310</v>
      </c>
      <c r="E84" s="81" t="s">
        <v>169</v>
      </c>
      <c r="F84" s="81">
        <v>30102</v>
      </c>
      <c r="G84" s="81" t="s">
        <v>288</v>
      </c>
      <c r="H84" s="102">
        <v>18000</v>
      </c>
      <c r="I84" s="102">
        <v>18000</v>
      </c>
      <c r="J84" s="102"/>
      <c r="K84" s="102"/>
      <c r="L84" s="102">
        <v>18000</v>
      </c>
      <c r="M84" s="102"/>
      <c r="N84" s="102"/>
      <c r="O84" s="102"/>
      <c r="P84" s="102"/>
      <c r="Q84" s="102"/>
      <c r="R84" s="102"/>
      <c r="S84" s="102"/>
      <c r="T84" s="102"/>
      <c r="U84" s="102"/>
      <c r="V84" s="102"/>
      <c r="W84" s="102"/>
    </row>
    <row r="85" ht="20.25" customHeight="1" spans="1:23">
      <c r="A85" s="21" t="s">
        <v>71</v>
      </c>
      <c r="B85" s="190" t="s">
        <v>307</v>
      </c>
      <c r="C85" s="190" t="s">
        <v>308</v>
      </c>
      <c r="D85" s="192">
        <v>2101199</v>
      </c>
      <c r="E85" s="190" t="s">
        <v>148</v>
      </c>
      <c r="F85" s="190">
        <v>30112</v>
      </c>
      <c r="G85" s="190" t="s">
        <v>309</v>
      </c>
      <c r="H85" s="102">
        <v>8913.39</v>
      </c>
      <c r="I85" s="102">
        <v>8913.39</v>
      </c>
      <c r="J85" s="102"/>
      <c r="K85" s="102"/>
      <c r="L85" s="102">
        <v>8913.39</v>
      </c>
      <c r="M85" s="102"/>
      <c r="N85" s="102"/>
      <c r="O85" s="102"/>
      <c r="P85" s="102"/>
      <c r="Q85" s="102"/>
      <c r="R85" s="102"/>
      <c r="S85" s="102"/>
      <c r="T85" s="102"/>
      <c r="U85" s="102"/>
      <c r="V85" s="102"/>
      <c r="W85" s="102"/>
    </row>
    <row r="86" ht="20.25" customHeight="1" spans="1:23">
      <c r="A86" s="21" t="s">
        <v>71</v>
      </c>
      <c r="B86" s="190" t="s">
        <v>307</v>
      </c>
      <c r="C86" s="190" t="s">
        <v>308</v>
      </c>
      <c r="D86" s="192">
        <v>2101199</v>
      </c>
      <c r="E86" s="190" t="s">
        <v>148</v>
      </c>
      <c r="F86" s="190">
        <v>30112</v>
      </c>
      <c r="G86" s="190" t="s">
        <v>309</v>
      </c>
      <c r="H86" s="102">
        <v>13045.16</v>
      </c>
      <c r="I86" s="102">
        <v>13045.16</v>
      </c>
      <c r="J86" s="102"/>
      <c r="K86" s="102"/>
      <c r="L86" s="102">
        <v>13045.16</v>
      </c>
      <c r="M86" s="102"/>
      <c r="N86" s="102"/>
      <c r="O86" s="102"/>
      <c r="P86" s="102"/>
      <c r="Q86" s="102"/>
      <c r="R86" s="102"/>
      <c r="S86" s="102"/>
      <c r="T86" s="102"/>
      <c r="U86" s="102"/>
      <c r="V86" s="102"/>
      <c r="W86" s="102"/>
    </row>
    <row r="87" ht="20.25" customHeight="1" spans="1:23">
      <c r="A87" s="48" t="s">
        <v>71</v>
      </c>
      <c r="B87" s="190" t="s">
        <v>310</v>
      </c>
      <c r="C87" s="190" t="s">
        <v>311</v>
      </c>
      <c r="D87" s="193">
        <v>2089999</v>
      </c>
      <c r="E87" s="81" t="s">
        <v>135</v>
      </c>
      <c r="F87" s="81">
        <v>30112</v>
      </c>
      <c r="G87" s="81" t="s">
        <v>309</v>
      </c>
      <c r="H87" s="102">
        <v>40251.25</v>
      </c>
      <c r="I87" s="102">
        <v>40251.25</v>
      </c>
      <c r="J87" s="102"/>
      <c r="K87" s="102"/>
      <c r="L87" s="102">
        <v>40251.25</v>
      </c>
      <c r="M87" s="102"/>
      <c r="N87" s="102"/>
      <c r="O87" s="102"/>
      <c r="P87" s="102"/>
      <c r="Q87" s="102"/>
      <c r="R87" s="102"/>
      <c r="S87" s="102"/>
      <c r="T87" s="102"/>
      <c r="U87" s="102"/>
      <c r="V87" s="102"/>
      <c r="W87" s="102"/>
    </row>
    <row r="88" ht="20.25" customHeight="1" spans="1:23">
      <c r="A88" s="21" t="s">
        <v>71</v>
      </c>
      <c r="B88" s="190" t="s">
        <v>312</v>
      </c>
      <c r="C88" s="190" t="s">
        <v>313</v>
      </c>
      <c r="D88" s="81">
        <v>2101101</v>
      </c>
      <c r="E88" s="81" t="s">
        <v>142</v>
      </c>
      <c r="F88" s="81">
        <v>30110</v>
      </c>
      <c r="G88" s="81" t="s">
        <v>284</v>
      </c>
      <c r="H88" s="102">
        <v>317740.48</v>
      </c>
      <c r="I88" s="102">
        <v>317740.48</v>
      </c>
      <c r="J88" s="102"/>
      <c r="K88" s="102"/>
      <c r="L88" s="102">
        <v>317740.48</v>
      </c>
      <c r="M88" s="102"/>
      <c r="N88" s="102"/>
      <c r="O88" s="102"/>
      <c r="P88" s="102"/>
      <c r="Q88" s="102"/>
      <c r="R88" s="102"/>
      <c r="S88" s="102"/>
      <c r="T88" s="102"/>
      <c r="U88" s="102"/>
      <c r="V88" s="102"/>
      <c r="W88" s="102"/>
    </row>
    <row r="89" ht="20.25" customHeight="1" spans="1:23">
      <c r="A89" s="21" t="s">
        <v>71</v>
      </c>
      <c r="B89" s="190" t="s">
        <v>312</v>
      </c>
      <c r="C89" s="190" t="s">
        <v>313</v>
      </c>
      <c r="D89" s="81">
        <v>2101102</v>
      </c>
      <c r="E89" s="81" t="s">
        <v>144</v>
      </c>
      <c r="F89" s="81">
        <v>30110</v>
      </c>
      <c r="G89" s="81" t="s">
        <v>284</v>
      </c>
      <c r="H89" s="102">
        <v>474690.84</v>
      </c>
      <c r="I89" s="102">
        <v>474690.84</v>
      </c>
      <c r="J89" s="102"/>
      <c r="K89" s="102"/>
      <c r="L89" s="102">
        <v>474690.84</v>
      </c>
      <c r="M89" s="102"/>
      <c r="N89" s="102"/>
      <c r="O89" s="102"/>
      <c r="P89" s="102"/>
      <c r="Q89" s="102"/>
      <c r="R89" s="102"/>
      <c r="S89" s="102"/>
      <c r="T89" s="102"/>
      <c r="U89" s="102"/>
      <c r="V89" s="102"/>
      <c r="W89" s="102"/>
    </row>
    <row r="90" ht="20.25" customHeight="1" spans="1:23">
      <c r="A90" s="21" t="s">
        <v>71</v>
      </c>
      <c r="B90" s="190" t="s">
        <v>312</v>
      </c>
      <c r="C90" s="190" t="s">
        <v>313</v>
      </c>
      <c r="D90" s="81">
        <v>2101101</v>
      </c>
      <c r="E90" s="81" t="s">
        <v>142</v>
      </c>
      <c r="F90" s="81">
        <v>30110</v>
      </c>
      <c r="G90" s="81" t="s">
        <v>284</v>
      </c>
      <c r="H90" s="102">
        <v>36662.36</v>
      </c>
      <c r="I90" s="102">
        <v>36662.36</v>
      </c>
      <c r="J90" s="102"/>
      <c r="K90" s="102"/>
      <c r="L90" s="102">
        <v>36662.36</v>
      </c>
      <c r="M90" s="102"/>
      <c r="N90" s="102"/>
      <c r="O90" s="102"/>
      <c r="P90" s="102"/>
      <c r="Q90" s="102"/>
      <c r="R90" s="102"/>
      <c r="S90" s="102"/>
      <c r="T90" s="102"/>
      <c r="U90" s="102"/>
      <c r="V90" s="102"/>
      <c r="W90" s="102"/>
    </row>
    <row r="91" ht="20.25" customHeight="1" spans="1:23">
      <c r="A91" s="21" t="s">
        <v>71</v>
      </c>
      <c r="B91" s="190" t="s">
        <v>312</v>
      </c>
      <c r="C91" s="190" t="s">
        <v>313</v>
      </c>
      <c r="D91" s="81">
        <v>2101102</v>
      </c>
      <c r="E91" s="81" t="s">
        <v>144</v>
      </c>
      <c r="F91" s="81">
        <v>30110</v>
      </c>
      <c r="G91" s="81" t="s">
        <v>284</v>
      </c>
      <c r="H91" s="102">
        <v>54772.02</v>
      </c>
      <c r="I91" s="102">
        <v>54772.02</v>
      </c>
      <c r="J91" s="102"/>
      <c r="K91" s="102"/>
      <c r="L91" s="102">
        <v>54772.02</v>
      </c>
      <c r="M91" s="102"/>
      <c r="N91" s="102"/>
      <c r="O91" s="102"/>
      <c r="P91" s="102"/>
      <c r="Q91" s="102"/>
      <c r="R91" s="102"/>
      <c r="S91" s="102"/>
      <c r="T91" s="102"/>
      <c r="U91" s="102"/>
      <c r="V91" s="102"/>
      <c r="W91" s="102"/>
    </row>
    <row r="92" ht="20.25" customHeight="1" spans="1:23">
      <c r="A92" s="21" t="s">
        <v>71</v>
      </c>
      <c r="B92" s="190" t="s">
        <v>312</v>
      </c>
      <c r="C92" s="190" t="s">
        <v>313</v>
      </c>
      <c r="D92" s="81">
        <v>2101101</v>
      </c>
      <c r="E92" s="81" t="s">
        <v>142</v>
      </c>
      <c r="F92" s="81">
        <v>30110</v>
      </c>
      <c r="G92" s="81" t="s">
        <v>284</v>
      </c>
      <c r="H92" s="102">
        <v>8147.19</v>
      </c>
      <c r="I92" s="102">
        <v>8147.19</v>
      </c>
      <c r="J92" s="102"/>
      <c r="K92" s="102"/>
      <c r="L92" s="102">
        <v>8147.19</v>
      </c>
      <c r="M92" s="102"/>
      <c r="N92" s="102"/>
      <c r="O92" s="102"/>
      <c r="P92" s="102"/>
      <c r="Q92" s="102"/>
      <c r="R92" s="102"/>
      <c r="S92" s="102"/>
      <c r="T92" s="102"/>
      <c r="U92" s="102"/>
      <c r="V92" s="102"/>
      <c r="W92" s="102"/>
    </row>
    <row r="93" ht="20.25" customHeight="1" spans="1:23">
      <c r="A93" s="21" t="s">
        <v>71</v>
      </c>
      <c r="B93" s="190" t="s">
        <v>312</v>
      </c>
      <c r="C93" s="190" t="s">
        <v>313</v>
      </c>
      <c r="D93" s="81">
        <v>2101102</v>
      </c>
      <c r="E93" s="81" t="s">
        <v>144</v>
      </c>
      <c r="F93" s="81">
        <v>30110</v>
      </c>
      <c r="G93" s="81" t="s">
        <v>284</v>
      </c>
      <c r="H93" s="102">
        <v>12171.56</v>
      </c>
      <c r="I93" s="102">
        <v>12171.56</v>
      </c>
      <c r="J93" s="102"/>
      <c r="K93" s="102"/>
      <c r="L93" s="102">
        <v>12171.56</v>
      </c>
      <c r="M93" s="102"/>
      <c r="N93" s="102"/>
      <c r="O93" s="102"/>
      <c r="P93" s="102"/>
      <c r="Q93" s="102"/>
      <c r="R93" s="102"/>
      <c r="S93" s="102"/>
      <c r="T93" s="102"/>
      <c r="U93" s="102"/>
      <c r="V93" s="102"/>
      <c r="W93" s="102"/>
    </row>
    <row r="94" ht="20.25" customHeight="1" spans="1:23">
      <c r="A94" s="21" t="s">
        <v>71</v>
      </c>
      <c r="B94" s="190" t="s">
        <v>312</v>
      </c>
      <c r="C94" s="190" t="s">
        <v>313</v>
      </c>
      <c r="D94" s="81">
        <v>2101103</v>
      </c>
      <c r="E94" s="81" t="s">
        <v>146</v>
      </c>
      <c r="F94" s="81">
        <v>30111</v>
      </c>
      <c r="G94" s="81" t="s">
        <v>285</v>
      </c>
      <c r="H94" s="102">
        <v>203679.8</v>
      </c>
      <c r="I94" s="102">
        <v>203679.8</v>
      </c>
      <c r="J94" s="102"/>
      <c r="K94" s="102"/>
      <c r="L94" s="102">
        <v>203679.8</v>
      </c>
      <c r="M94" s="102"/>
      <c r="N94" s="102"/>
      <c r="O94" s="102"/>
      <c r="P94" s="102"/>
      <c r="Q94" s="102"/>
      <c r="R94" s="102"/>
      <c r="S94" s="102"/>
      <c r="T94" s="102"/>
      <c r="U94" s="102"/>
      <c r="V94" s="102"/>
      <c r="W94" s="102"/>
    </row>
    <row r="95" ht="20.25" customHeight="1" spans="1:23">
      <c r="A95" s="21" t="s">
        <v>71</v>
      </c>
      <c r="B95" s="190" t="s">
        <v>312</v>
      </c>
      <c r="C95" s="190" t="s">
        <v>313</v>
      </c>
      <c r="D95" s="81">
        <v>2101103</v>
      </c>
      <c r="E95" s="81" t="s">
        <v>146</v>
      </c>
      <c r="F95" s="81">
        <v>30111</v>
      </c>
      <c r="G95" s="81" t="s">
        <v>285</v>
      </c>
      <c r="H95" s="102">
        <v>304289</v>
      </c>
      <c r="I95" s="102">
        <v>304289</v>
      </c>
      <c r="J95" s="102"/>
      <c r="K95" s="102"/>
      <c r="L95" s="102">
        <v>304289</v>
      </c>
      <c r="M95" s="102"/>
      <c r="N95" s="102"/>
      <c r="O95" s="102"/>
      <c r="P95" s="102"/>
      <c r="Q95" s="102"/>
      <c r="R95" s="102"/>
      <c r="S95" s="102"/>
      <c r="T95" s="102"/>
      <c r="U95" s="102"/>
      <c r="V95" s="102"/>
      <c r="W95" s="102"/>
    </row>
    <row r="96" ht="20.25" customHeight="1" spans="1:23">
      <c r="A96" s="21" t="s">
        <v>71</v>
      </c>
      <c r="B96" s="190" t="s">
        <v>312</v>
      </c>
      <c r="C96" s="190" t="s">
        <v>313</v>
      </c>
      <c r="D96" s="81">
        <v>2101199</v>
      </c>
      <c r="E96" s="81" t="s">
        <v>148</v>
      </c>
      <c r="F96" s="81">
        <v>30112</v>
      </c>
      <c r="G96" s="81" t="s">
        <v>309</v>
      </c>
      <c r="H96" s="102">
        <v>31565</v>
      </c>
      <c r="I96" s="102">
        <v>31565</v>
      </c>
      <c r="J96" s="102"/>
      <c r="K96" s="102"/>
      <c r="L96" s="102">
        <v>31565</v>
      </c>
      <c r="M96" s="102"/>
      <c r="N96" s="102"/>
      <c r="O96" s="102"/>
      <c r="P96" s="102"/>
      <c r="Q96" s="102"/>
      <c r="R96" s="102"/>
      <c r="S96" s="102"/>
      <c r="T96" s="102"/>
      <c r="U96" s="102"/>
      <c r="V96" s="102"/>
      <c r="W96" s="102"/>
    </row>
    <row r="97" ht="20.25" customHeight="1" spans="1:23">
      <c r="A97" s="21" t="s">
        <v>71</v>
      </c>
      <c r="B97" s="190" t="s">
        <v>312</v>
      </c>
      <c r="C97" s="190" t="s">
        <v>313</v>
      </c>
      <c r="D97" s="81">
        <v>2101199</v>
      </c>
      <c r="E97" s="81" t="s">
        <v>148</v>
      </c>
      <c r="F97" s="81">
        <v>30112</v>
      </c>
      <c r="G97" s="81" t="s">
        <v>309</v>
      </c>
      <c r="H97" s="102">
        <v>27820</v>
      </c>
      <c r="I97" s="102">
        <v>27820</v>
      </c>
      <c r="J97" s="102"/>
      <c r="K97" s="102"/>
      <c r="L97" s="102">
        <v>27820</v>
      </c>
      <c r="M97" s="102"/>
      <c r="N97" s="102"/>
      <c r="O97" s="102"/>
      <c r="P97" s="102"/>
      <c r="Q97" s="102"/>
      <c r="R97" s="102"/>
      <c r="S97" s="102"/>
      <c r="T97" s="102"/>
      <c r="U97" s="102"/>
      <c r="V97" s="102"/>
      <c r="W97" s="102"/>
    </row>
    <row r="98" ht="20.25" customHeight="1" spans="1:23">
      <c r="A98" s="48" t="s">
        <v>71</v>
      </c>
      <c r="B98" s="190" t="s">
        <v>314</v>
      </c>
      <c r="C98" s="190" t="s">
        <v>315</v>
      </c>
      <c r="D98" s="194">
        <v>2080506</v>
      </c>
      <c r="E98" s="190" t="s">
        <v>129</v>
      </c>
      <c r="F98" s="190">
        <v>30109</v>
      </c>
      <c r="G98" s="190" t="s">
        <v>315</v>
      </c>
      <c r="H98" s="195">
        <v>220000</v>
      </c>
      <c r="I98" s="102">
        <v>220000</v>
      </c>
      <c r="J98" s="102"/>
      <c r="K98" s="102"/>
      <c r="L98" s="102">
        <v>220000</v>
      </c>
      <c r="M98" s="102"/>
      <c r="N98" s="102"/>
      <c r="O98" s="102"/>
      <c r="P98" s="102"/>
      <c r="Q98" s="102"/>
      <c r="R98" s="102"/>
      <c r="S98" s="102"/>
      <c r="T98" s="102"/>
      <c r="U98" s="102"/>
      <c r="V98" s="102"/>
      <c r="W98" s="102"/>
    </row>
    <row r="99" ht="17.25" customHeight="1" spans="1:23">
      <c r="A99" s="53" t="s">
        <v>236</v>
      </c>
      <c r="B99" s="196"/>
      <c r="C99" s="196"/>
      <c r="D99" s="196"/>
      <c r="E99" s="196"/>
      <c r="F99" s="196"/>
      <c r="G99" s="197"/>
      <c r="H99" s="102">
        <f>SUM(H9:H98)</f>
        <v>17256162.81</v>
      </c>
      <c r="I99" s="102"/>
      <c r="J99" s="102"/>
      <c r="K99" s="102"/>
      <c r="L99" s="102"/>
      <c r="M99" s="102"/>
      <c r="N99" s="102"/>
      <c r="O99" s="102"/>
      <c r="P99" s="102"/>
      <c r="Q99" s="102"/>
      <c r="R99" s="102"/>
      <c r="S99" s="102"/>
      <c r="T99" s="102"/>
      <c r="U99" s="102"/>
      <c r="V99" s="102"/>
      <c r="W99" s="102"/>
    </row>
  </sheetData>
  <mergeCells count="30">
    <mergeCell ref="A2:W2"/>
    <mergeCell ref="A3:G3"/>
    <mergeCell ref="H4:W4"/>
    <mergeCell ref="I5:M5"/>
    <mergeCell ref="N5:P5"/>
    <mergeCell ref="R5:W5"/>
    <mergeCell ref="A99:G9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ignoredErrors>
    <ignoredError sqref="F17:F1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30"/>
  <sheetViews>
    <sheetView showZeros="0" workbookViewId="0">
      <pane ySplit="8" topLeftCell="A21" activePane="bottomLeft" state="frozen"/>
      <selection/>
      <selection pane="bottomLeft" activeCell="I30" sqref="I3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1:23">
      <c r="B1" s="176"/>
      <c r="E1" s="26"/>
      <c r="F1" s="26"/>
      <c r="G1" s="26"/>
      <c r="H1" s="26"/>
      <c r="U1" s="176"/>
      <c r="W1" s="177" t="s">
        <v>316</v>
      </c>
    </row>
    <row r="2" ht="46.5" customHeight="1" spans="1:23">
      <c r="A2" s="28" t="s">
        <v>317</v>
      </c>
      <c r="B2" s="28"/>
      <c r="C2" s="28"/>
      <c r="D2" s="28"/>
      <c r="E2" s="28"/>
      <c r="F2" s="28"/>
      <c r="G2" s="28"/>
      <c r="H2" s="28"/>
      <c r="I2" s="28"/>
      <c r="J2" s="28"/>
      <c r="K2" s="28"/>
      <c r="L2" s="28"/>
      <c r="M2" s="28"/>
      <c r="N2" s="28"/>
      <c r="O2" s="28"/>
      <c r="P2" s="28"/>
      <c r="Q2" s="28"/>
      <c r="R2" s="28"/>
      <c r="S2" s="28"/>
      <c r="T2" s="28"/>
      <c r="U2" s="28"/>
      <c r="V2" s="28"/>
      <c r="W2" s="28"/>
    </row>
    <row r="3" ht="13.5" customHeight="1" spans="1:23">
      <c r="A3" s="29" t="s">
        <v>2</v>
      </c>
      <c r="B3" s="30"/>
      <c r="C3" s="30"/>
      <c r="D3" s="30"/>
      <c r="E3" s="30"/>
      <c r="F3" s="30"/>
      <c r="G3" s="30"/>
      <c r="H3" s="30"/>
      <c r="I3" s="31"/>
      <c r="J3" s="31"/>
      <c r="K3" s="31"/>
      <c r="L3" s="31"/>
      <c r="M3" s="31"/>
      <c r="N3" s="31"/>
      <c r="O3" s="31"/>
      <c r="P3" s="31"/>
      <c r="Q3" s="31"/>
      <c r="U3" s="176"/>
      <c r="W3" s="127" t="s">
        <v>3</v>
      </c>
    </row>
    <row r="4" ht="21.75" customHeight="1" spans="1:23">
      <c r="A4" s="33" t="s">
        <v>318</v>
      </c>
      <c r="B4" s="34" t="s">
        <v>248</v>
      </c>
      <c r="C4" s="33" t="s">
        <v>249</v>
      </c>
      <c r="D4" s="33" t="s">
        <v>319</v>
      </c>
      <c r="E4" s="34" t="s">
        <v>250</v>
      </c>
      <c r="F4" s="34" t="s">
        <v>251</v>
      </c>
      <c r="G4" s="34" t="s">
        <v>252</v>
      </c>
      <c r="H4" s="34" t="s">
        <v>253</v>
      </c>
      <c r="I4" s="35" t="s">
        <v>57</v>
      </c>
      <c r="J4" s="36" t="s">
        <v>320</v>
      </c>
      <c r="K4" s="37"/>
      <c r="L4" s="37"/>
      <c r="M4" s="38"/>
      <c r="N4" s="36" t="s">
        <v>256</v>
      </c>
      <c r="O4" s="37"/>
      <c r="P4" s="38"/>
      <c r="Q4" s="34" t="s">
        <v>63</v>
      </c>
      <c r="R4" s="36" t="s">
        <v>64</v>
      </c>
      <c r="S4" s="37"/>
      <c r="T4" s="37"/>
      <c r="U4" s="37"/>
      <c r="V4" s="37"/>
      <c r="W4" s="38"/>
    </row>
    <row r="5" ht="21.75" customHeight="1" spans="1:23">
      <c r="A5" s="39"/>
      <c r="B5" s="41"/>
      <c r="C5" s="39"/>
      <c r="D5" s="39"/>
      <c r="E5" s="40"/>
      <c r="F5" s="40"/>
      <c r="G5" s="40"/>
      <c r="H5" s="40"/>
      <c r="I5" s="41"/>
      <c r="J5" s="178" t="s">
        <v>60</v>
      </c>
      <c r="K5" s="179"/>
      <c r="L5" s="34" t="s">
        <v>61</v>
      </c>
      <c r="M5" s="34" t="s">
        <v>62</v>
      </c>
      <c r="N5" s="34" t="s">
        <v>60</v>
      </c>
      <c r="O5" s="34" t="s">
        <v>61</v>
      </c>
      <c r="P5" s="34" t="s">
        <v>62</v>
      </c>
      <c r="Q5" s="40"/>
      <c r="R5" s="34" t="s">
        <v>59</v>
      </c>
      <c r="S5" s="34" t="s">
        <v>66</v>
      </c>
      <c r="T5" s="34" t="s">
        <v>262</v>
      </c>
      <c r="U5" s="34" t="s">
        <v>68</v>
      </c>
      <c r="V5" s="34" t="s">
        <v>69</v>
      </c>
      <c r="W5" s="34" t="s">
        <v>70</v>
      </c>
    </row>
    <row r="6" ht="21" customHeight="1" spans="1:23">
      <c r="A6" s="41"/>
      <c r="B6" s="41"/>
      <c r="C6" s="41"/>
      <c r="D6" s="41"/>
      <c r="E6" s="41"/>
      <c r="F6" s="41"/>
      <c r="G6" s="41"/>
      <c r="H6" s="41"/>
      <c r="I6" s="41"/>
      <c r="J6" s="180" t="s">
        <v>59</v>
      </c>
      <c r="K6" s="181"/>
      <c r="L6" s="41"/>
      <c r="M6" s="41"/>
      <c r="N6" s="41"/>
      <c r="O6" s="41"/>
      <c r="P6" s="41"/>
      <c r="Q6" s="41"/>
      <c r="R6" s="41"/>
      <c r="S6" s="41"/>
      <c r="T6" s="41"/>
      <c r="U6" s="41"/>
      <c r="V6" s="41"/>
      <c r="W6" s="41"/>
    </row>
    <row r="7" ht="39.75" customHeight="1" spans="1:23">
      <c r="A7" s="42"/>
      <c r="B7" s="44"/>
      <c r="C7" s="42"/>
      <c r="D7" s="42"/>
      <c r="E7" s="43"/>
      <c r="F7" s="43"/>
      <c r="G7" s="43"/>
      <c r="H7" s="43"/>
      <c r="I7" s="44"/>
      <c r="J7" s="87" t="s">
        <v>59</v>
      </c>
      <c r="K7" s="87" t="s">
        <v>321</v>
      </c>
      <c r="L7" s="43"/>
      <c r="M7" s="43"/>
      <c r="N7" s="43"/>
      <c r="O7" s="43"/>
      <c r="P7" s="43"/>
      <c r="Q7" s="43"/>
      <c r="R7" s="43"/>
      <c r="S7" s="43"/>
      <c r="T7" s="43"/>
      <c r="U7" s="44"/>
      <c r="V7" s="43"/>
      <c r="W7" s="43"/>
    </row>
    <row r="8" ht="15" customHeight="1" spans="1:23">
      <c r="A8" s="45">
        <v>1</v>
      </c>
      <c r="B8" s="45">
        <v>2</v>
      </c>
      <c r="C8" s="45">
        <v>3</v>
      </c>
      <c r="D8" s="45">
        <v>4</v>
      </c>
      <c r="E8" s="45">
        <v>5</v>
      </c>
      <c r="F8" s="45">
        <v>6</v>
      </c>
      <c r="G8" s="45">
        <v>7</v>
      </c>
      <c r="H8" s="45">
        <v>8</v>
      </c>
      <c r="I8" s="45">
        <v>9</v>
      </c>
      <c r="J8" s="45">
        <v>10</v>
      </c>
      <c r="K8" s="45">
        <v>11</v>
      </c>
      <c r="L8" s="46">
        <v>12</v>
      </c>
      <c r="M8" s="46">
        <v>13</v>
      </c>
      <c r="N8" s="46">
        <v>14</v>
      </c>
      <c r="O8" s="46">
        <v>15</v>
      </c>
      <c r="P8" s="46">
        <v>16</v>
      </c>
      <c r="Q8" s="46">
        <v>17</v>
      </c>
      <c r="R8" s="46">
        <v>18</v>
      </c>
      <c r="S8" s="46">
        <v>19</v>
      </c>
      <c r="T8" s="46">
        <v>20</v>
      </c>
      <c r="U8" s="45">
        <v>21</v>
      </c>
      <c r="V8" s="46">
        <v>22</v>
      </c>
      <c r="W8" s="45">
        <v>23</v>
      </c>
    </row>
    <row r="9" ht="21.75" customHeight="1" spans="1:23">
      <c r="A9" s="89" t="s">
        <v>322</v>
      </c>
      <c r="B9" s="89" t="str">
        <f>VLOOKUP(C9,[1]Sheet1!$J:$K,2,FALSE)</f>
        <v>530128221100000421614</v>
      </c>
      <c r="C9" s="89" t="s">
        <v>323</v>
      </c>
      <c r="D9" s="48" t="s">
        <v>71</v>
      </c>
      <c r="E9" s="89" t="s">
        <v>109</v>
      </c>
      <c r="F9" s="89" t="s">
        <v>104</v>
      </c>
      <c r="G9" s="89" t="s">
        <v>324</v>
      </c>
      <c r="H9" s="89" t="s">
        <v>325</v>
      </c>
      <c r="I9" s="102">
        <f>J9+L9+M9+R9</f>
        <v>542460</v>
      </c>
      <c r="J9" s="102">
        <v>542460</v>
      </c>
      <c r="K9" s="102">
        <v>542460</v>
      </c>
      <c r="L9" s="102"/>
      <c r="M9" s="102"/>
      <c r="N9" s="102"/>
      <c r="O9" s="102"/>
      <c r="P9" s="102"/>
      <c r="Q9" s="102"/>
      <c r="R9" s="102"/>
      <c r="S9" s="102"/>
      <c r="T9" s="102"/>
      <c r="U9" s="102"/>
      <c r="V9" s="102"/>
      <c r="W9" s="102"/>
    </row>
    <row r="10" ht="21.75" customHeight="1" spans="1:23">
      <c r="A10" s="89" t="s">
        <v>326</v>
      </c>
      <c r="B10" s="89" t="str">
        <f>VLOOKUP(C10,[1]Sheet1!$J:$K,2,FALSE)</f>
        <v>530128221100000421732</v>
      </c>
      <c r="C10" s="89" t="s">
        <v>327</v>
      </c>
      <c r="D10" s="48" t="s">
        <v>71</v>
      </c>
      <c r="E10" s="89" t="s">
        <v>109</v>
      </c>
      <c r="F10" s="89" t="s">
        <v>104</v>
      </c>
      <c r="G10" s="89" t="s">
        <v>328</v>
      </c>
      <c r="H10" s="89" t="s">
        <v>329</v>
      </c>
      <c r="I10" s="102">
        <f t="shared" ref="I10:I29" si="0">J10+L10+M10+R10</f>
        <v>1761000</v>
      </c>
      <c r="J10" s="102">
        <v>1761000</v>
      </c>
      <c r="K10" s="102">
        <v>1761000</v>
      </c>
      <c r="L10" s="102"/>
      <c r="M10" s="102"/>
      <c r="N10" s="102"/>
      <c r="O10" s="102"/>
      <c r="P10" s="102"/>
      <c r="Q10" s="102"/>
      <c r="R10" s="102"/>
      <c r="S10" s="102"/>
      <c r="T10" s="102"/>
      <c r="U10" s="102"/>
      <c r="V10" s="102"/>
      <c r="W10" s="102"/>
    </row>
    <row r="11" ht="21.75" customHeight="1" spans="1:23">
      <c r="A11" s="89" t="s">
        <v>330</v>
      </c>
      <c r="B11" s="89" t="str">
        <f>VLOOKUP(C11,[1]Sheet1!$J:$K,2,FALSE)</f>
        <v>530128251100004034368</v>
      </c>
      <c r="C11" s="89" t="s">
        <v>331</v>
      </c>
      <c r="D11" s="48" t="s">
        <v>71</v>
      </c>
      <c r="E11" s="89" t="s">
        <v>176</v>
      </c>
      <c r="F11" s="89" t="s">
        <v>177</v>
      </c>
      <c r="G11" s="89" t="s">
        <v>332</v>
      </c>
      <c r="H11" s="89" t="s">
        <v>333</v>
      </c>
      <c r="I11" s="102">
        <f t="shared" si="0"/>
        <v>175000</v>
      </c>
      <c r="J11" s="102">
        <v>175000</v>
      </c>
      <c r="K11" s="102">
        <v>175000</v>
      </c>
      <c r="L11" s="102"/>
      <c r="M11" s="102"/>
      <c r="N11" s="102"/>
      <c r="O11" s="102"/>
      <c r="P11" s="102"/>
      <c r="Q11" s="102"/>
      <c r="R11" s="102"/>
      <c r="S11" s="102"/>
      <c r="T11" s="102"/>
      <c r="U11" s="102"/>
      <c r="V11" s="102"/>
      <c r="W11" s="102"/>
    </row>
    <row r="12" ht="21.75" customHeight="1" spans="1:23">
      <c r="A12" s="89" t="s">
        <v>334</v>
      </c>
      <c r="B12" s="89" t="str">
        <f>VLOOKUP(C12,[1]Sheet1!$J:$K,2,FALSE)</f>
        <v>530128261100005012931</v>
      </c>
      <c r="C12" s="89" t="s">
        <v>335</v>
      </c>
      <c r="D12" s="48" t="s">
        <v>71</v>
      </c>
      <c r="E12" s="89" t="s">
        <v>132</v>
      </c>
      <c r="F12" s="89" t="s">
        <v>133</v>
      </c>
      <c r="G12" s="89" t="s">
        <v>336</v>
      </c>
      <c r="H12" s="89" t="s">
        <v>337</v>
      </c>
      <c r="I12" s="102">
        <f t="shared" si="0"/>
        <v>45084</v>
      </c>
      <c r="J12" s="102">
        <v>45084</v>
      </c>
      <c r="K12" s="102">
        <v>45084</v>
      </c>
      <c r="L12" s="102"/>
      <c r="M12" s="102"/>
      <c r="N12" s="102"/>
      <c r="O12" s="102"/>
      <c r="P12" s="102"/>
      <c r="Q12" s="102"/>
      <c r="R12" s="102"/>
      <c r="S12" s="102"/>
      <c r="T12" s="102"/>
      <c r="U12" s="102"/>
      <c r="V12" s="102"/>
      <c r="W12" s="102"/>
    </row>
    <row r="13" ht="21.75" customHeight="1" spans="1:23">
      <c r="A13" s="89" t="s">
        <v>334</v>
      </c>
      <c r="B13" s="89" t="str">
        <f>VLOOKUP(C13,[1]Sheet1!$J:$K,2,FALSE)</f>
        <v>530128261100005035703</v>
      </c>
      <c r="C13" s="89" t="s">
        <v>338</v>
      </c>
      <c r="D13" s="48" t="s">
        <v>71</v>
      </c>
      <c r="E13" s="89" t="s">
        <v>160</v>
      </c>
      <c r="F13" s="89" t="s">
        <v>161</v>
      </c>
      <c r="G13" s="89" t="s">
        <v>336</v>
      </c>
      <c r="H13" s="89" t="s">
        <v>337</v>
      </c>
      <c r="I13" s="102">
        <f t="shared" si="0"/>
        <v>287232</v>
      </c>
      <c r="J13" s="102">
        <v>287232</v>
      </c>
      <c r="K13" s="102">
        <v>287232</v>
      </c>
      <c r="L13" s="102"/>
      <c r="M13" s="102"/>
      <c r="N13" s="102"/>
      <c r="O13" s="102"/>
      <c r="P13" s="102"/>
      <c r="Q13" s="102"/>
      <c r="R13" s="102"/>
      <c r="S13" s="102"/>
      <c r="T13" s="102"/>
      <c r="U13" s="102"/>
      <c r="V13" s="102"/>
      <c r="W13" s="102"/>
    </row>
    <row r="14" ht="21.75" customHeight="1" spans="1:23">
      <c r="A14" s="89" t="s">
        <v>334</v>
      </c>
      <c r="B14" s="89" t="str">
        <f>VLOOKUP(C14,[1]Sheet1!$J:$K,2,FALSE)</f>
        <v>530128261100005035805</v>
      </c>
      <c r="C14" s="89" t="s">
        <v>339</v>
      </c>
      <c r="D14" s="48" t="s">
        <v>71</v>
      </c>
      <c r="E14" s="89" t="s">
        <v>174</v>
      </c>
      <c r="F14" s="89" t="s">
        <v>175</v>
      </c>
      <c r="G14" s="89" t="s">
        <v>336</v>
      </c>
      <c r="H14" s="89" t="s">
        <v>337</v>
      </c>
      <c r="I14" s="102">
        <f t="shared" si="0"/>
        <v>2436</v>
      </c>
      <c r="J14" s="102">
        <v>2436</v>
      </c>
      <c r="K14" s="102">
        <v>2436</v>
      </c>
      <c r="L14" s="102"/>
      <c r="M14" s="102"/>
      <c r="N14" s="102"/>
      <c r="O14" s="102"/>
      <c r="P14" s="102"/>
      <c r="Q14" s="102"/>
      <c r="R14" s="102"/>
      <c r="S14" s="102"/>
      <c r="T14" s="102"/>
      <c r="U14" s="102"/>
      <c r="V14" s="102"/>
      <c r="W14" s="102"/>
    </row>
    <row r="15" ht="21.75" customHeight="1" spans="1:23">
      <c r="A15" s="89" t="s">
        <v>334</v>
      </c>
      <c r="B15" s="89" t="str">
        <f>VLOOKUP(C15,[1]Sheet1!$J:$K,2,FALSE)</f>
        <v>530128261100005036014</v>
      </c>
      <c r="C15" s="89" t="s">
        <v>340</v>
      </c>
      <c r="D15" s="48" t="s">
        <v>71</v>
      </c>
      <c r="E15" s="89" t="s">
        <v>174</v>
      </c>
      <c r="F15" s="89" t="s">
        <v>175</v>
      </c>
      <c r="G15" s="89" t="s">
        <v>336</v>
      </c>
      <c r="H15" s="89" t="s">
        <v>337</v>
      </c>
      <c r="I15" s="102">
        <f t="shared" si="0"/>
        <v>2924055.6</v>
      </c>
      <c r="J15" s="102">
        <v>2924055.6</v>
      </c>
      <c r="K15" s="102">
        <v>2924055.6</v>
      </c>
      <c r="L15" s="102"/>
      <c r="M15" s="102"/>
      <c r="N15" s="102"/>
      <c r="O15" s="102"/>
      <c r="P15" s="102"/>
      <c r="Q15" s="102"/>
      <c r="R15" s="102"/>
      <c r="S15" s="102"/>
      <c r="T15" s="102"/>
      <c r="U15" s="102"/>
      <c r="V15" s="102"/>
      <c r="W15" s="102"/>
    </row>
    <row r="16" ht="21.75" customHeight="1" spans="1:23">
      <c r="A16" s="89" t="s">
        <v>334</v>
      </c>
      <c r="B16" s="89" t="str">
        <f>VLOOKUP(C16,[1]Sheet1!$J:$K,2,FALSE)</f>
        <v>530128261100005036025</v>
      </c>
      <c r="C16" s="89" t="s">
        <v>341</v>
      </c>
      <c r="D16" s="48" t="s">
        <v>71</v>
      </c>
      <c r="E16" s="89" t="s">
        <v>174</v>
      </c>
      <c r="F16" s="89" t="s">
        <v>175</v>
      </c>
      <c r="G16" s="89" t="s">
        <v>336</v>
      </c>
      <c r="H16" s="89" t="s">
        <v>337</v>
      </c>
      <c r="I16" s="102">
        <f t="shared" si="0"/>
        <v>7487769.6</v>
      </c>
      <c r="J16" s="102">
        <v>7487769.6</v>
      </c>
      <c r="K16" s="102">
        <v>7487769.6</v>
      </c>
      <c r="L16" s="102"/>
      <c r="M16" s="102"/>
      <c r="N16" s="102"/>
      <c r="O16" s="102"/>
      <c r="P16" s="102"/>
      <c r="Q16" s="102"/>
      <c r="R16" s="102"/>
      <c r="S16" s="102"/>
      <c r="T16" s="102"/>
      <c r="U16" s="102"/>
      <c r="V16" s="102"/>
      <c r="W16" s="102"/>
    </row>
    <row r="17" ht="21.75" customHeight="1" spans="1:23">
      <c r="A17" s="89" t="s">
        <v>334</v>
      </c>
      <c r="B17" s="89" t="str">
        <f>VLOOKUP(C17,[1]Sheet1!$J:$K,2,FALSE)</f>
        <v>530128261100005036072</v>
      </c>
      <c r="C17" s="89" t="s">
        <v>342</v>
      </c>
      <c r="D17" s="48" t="s">
        <v>71</v>
      </c>
      <c r="E17" s="89" t="s">
        <v>174</v>
      </c>
      <c r="F17" s="89" t="s">
        <v>175</v>
      </c>
      <c r="G17" s="89" t="s">
        <v>336</v>
      </c>
      <c r="H17" s="89" t="s">
        <v>337</v>
      </c>
      <c r="I17" s="102">
        <f t="shared" si="0"/>
        <v>1617600</v>
      </c>
      <c r="J17" s="102">
        <v>1617600</v>
      </c>
      <c r="K17" s="102">
        <v>1617600</v>
      </c>
      <c r="L17" s="102"/>
      <c r="M17" s="102"/>
      <c r="N17" s="102"/>
      <c r="O17" s="102"/>
      <c r="P17" s="102"/>
      <c r="Q17" s="102"/>
      <c r="R17" s="102"/>
      <c r="S17" s="102"/>
      <c r="T17" s="102"/>
      <c r="U17" s="102"/>
      <c r="V17" s="102"/>
      <c r="W17" s="102"/>
    </row>
    <row r="18" ht="21.75" customHeight="1" spans="1:23">
      <c r="A18" s="89" t="s">
        <v>330</v>
      </c>
      <c r="B18" s="89" t="str">
        <f>VLOOKUP(C18,[1]Sheet1!$J:$K,2,FALSE)</f>
        <v>530128261100005059030</v>
      </c>
      <c r="C18" s="89" t="s">
        <v>343</v>
      </c>
      <c r="D18" s="48" t="s">
        <v>71</v>
      </c>
      <c r="E18" s="89" t="s">
        <v>174</v>
      </c>
      <c r="F18" s="89" t="s">
        <v>175</v>
      </c>
      <c r="G18" s="89" t="s">
        <v>344</v>
      </c>
      <c r="H18" s="89" t="s">
        <v>345</v>
      </c>
      <c r="I18" s="102">
        <f t="shared" si="0"/>
        <v>800000</v>
      </c>
      <c r="J18" s="102">
        <v>800000</v>
      </c>
      <c r="K18" s="102">
        <v>800000</v>
      </c>
      <c r="L18" s="102"/>
      <c r="M18" s="102"/>
      <c r="N18" s="102"/>
      <c r="O18" s="102"/>
      <c r="P18" s="102"/>
      <c r="Q18" s="102"/>
      <c r="R18" s="102"/>
      <c r="S18" s="102"/>
      <c r="T18" s="102"/>
      <c r="U18" s="102"/>
      <c r="V18" s="102"/>
      <c r="W18" s="102"/>
    </row>
    <row r="19" ht="21.75" customHeight="1" spans="1:23">
      <c r="A19" s="89" t="s">
        <v>330</v>
      </c>
      <c r="B19" s="89" t="str">
        <f>VLOOKUP(C19,[1]Sheet1!$J:$K,2,FALSE)</f>
        <v>530128261100005059091</v>
      </c>
      <c r="C19" s="89" t="s">
        <v>346</v>
      </c>
      <c r="D19" s="48" t="s">
        <v>71</v>
      </c>
      <c r="E19" s="89" t="s">
        <v>174</v>
      </c>
      <c r="F19" s="89" t="s">
        <v>175</v>
      </c>
      <c r="G19" s="89" t="s">
        <v>344</v>
      </c>
      <c r="H19" s="89" t="s">
        <v>345</v>
      </c>
      <c r="I19" s="102">
        <f t="shared" si="0"/>
        <v>450000</v>
      </c>
      <c r="J19" s="102">
        <v>450000</v>
      </c>
      <c r="K19" s="102">
        <v>450000</v>
      </c>
      <c r="L19" s="102"/>
      <c r="M19" s="102"/>
      <c r="N19" s="102"/>
      <c r="O19" s="102"/>
      <c r="P19" s="102"/>
      <c r="Q19" s="102"/>
      <c r="R19" s="102"/>
      <c r="S19" s="102"/>
      <c r="T19" s="102"/>
      <c r="U19" s="102"/>
      <c r="V19" s="102"/>
      <c r="W19" s="102"/>
    </row>
    <row r="20" ht="21.75" customHeight="1" spans="1:23">
      <c r="A20" s="89" t="s">
        <v>326</v>
      </c>
      <c r="B20" s="89" t="str">
        <f>VLOOKUP(C20,[1]Sheet1!$J:$K,2,FALSE)</f>
        <v>530128261100005059574</v>
      </c>
      <c r="C20" s="89" t="s">
        <v>347</v>
      </c>
      <c r="D20" s="48" t="s">
        <v>71</v>
      </c>
      <c r="E20" s="89" t="s">
        <v>109</v>
      </c>
      <c r="F20" s="89" t="s">
        <v>104</v>
      </c>
      <c r="G20" s="89" t="s">
        <v>344</v>
      </c>
      <c r="H20" s="89" t="s">
        <v>345</v>
      </c>
      <c r="I20" s="102">
        <f t="shared" si="0"/>
        <v>400000</v>
      </c>
      <c r="J20" s="102">
        <v>400000</v>
      </c>
      <c r="K20" s="102">
        <v>400000</v>
      </c>
      <c r="L20" s="102"/>
      <c r="M20" s="102"/>
      <c r="N20" s="102"/>
      <c r="O20" s="102"/>
      <c r="P20" s="102"/>
      <c r="Q20" s="102"/>
      <c r="R20" s="102"/>
      <c r="S20" s="102"/>
      <c r="T20" s="102"/>
      <c r="U20" s="102"/>
      <c r="V20" s="102"/>
      <c r="W20" s="102"/>
    </row>
    <row r="21" ht="21.75" customHeight="1" spans="1:23">
      <c r="A21" s="89" t="s">
        <v>326</v>
      </c>
      <c r="B21" s="89" t="str">
        <f>VLOOKUP(C21,[1]Sheet1!$J:$K,2,FALSE)</f>
        <v>530128261100005093494</v>
      </c>
      <c r="C21" s="89" t="s">
        <v>348</v>
      </c>
      <c r="D21" s="48" t="s">
        <v>71</v>
      </c>
      <c r="E21" s="89" t="s">
        <v>105</v>
      </c>
      <c r="F21" s="89" t="s">
        <v>106</v>
      </c>
      <c r="G21" s="89" t="s">
        <v>349</v>
      </c>
      <c r="H21" s="89" t="s">
        <v>350</v>
      </c>
      <c r="I21" s="102">
        <f t="shared" si="0"/>
        <v>201000</v>
      </c>
      <c r="J21" s="102">
        <v>201000</v>
      </c>
      <c r="K21" s="102">
        <v>201000</v>
      </c>
      <c r="L21" s="102"/>
      <c r="M21" s="102"/>
      <c r="N21" s="102"/>
      <c r="O21" s="102"/>
      <c r="P21" s="102"/>
      <c r="Q21" s="102"/>
      <c r="R21" s="102"/>
      <c r="S21" s="102"/>
      <c r="T21" s="102"/>
      <c r="U21" s="102"/>
      <c r="V21" s="102"/>
      <c r="W21" s="102"/>
    </row>
    <row r="22" ht="21.75" customHeight="1" spans="1:23">
      <c r="A22" s="89" t="s">
        <v>351</v>
      </c>
      <c r="B22" s="89" t="str">
        <f>VLOOKUP(C22,[1]Sheet1!$J:$K,2,FALSE)</f>
        <v>530128261100005335849</v>
      </c>
      <c r="C22" s="89" t="s">
        <v>352</v>
      </c>
      <c r="D22" s="48" t="s">
        <v>71</v>
      </c>
      <c r="E22" s="89" t="s">
        <v>172</v>
      </c>
      <c r="F22" s="89" t="s">
        <v>173</v>
      </c>
      <c r="G22" s="89" t="s">
        <v>353</v>
      </c>
      <c r="H22" s="89" t="s">
        <v>354</v>
      </c>
      <c r="I22" s="102">
        <f t="shared" si="0"/>
        <v>500000</v>
      </c>
      <c r="J22" s="102">
        <v>500000</v>
      </c>
      <c r="K22" s="102">
        <v>500000</v>
      </c>
      <c r="L22" s="102"/>
      <c r="M22" s="102"/>
      <c r="N22" s="102"/>
      <c r="O22" s="102"/>
      <c r="P22" s="102"/>
      <c r="Q22" s="102"/>
      <c r="R22" s="102"/>
      <c r="S22" s="102"/>
      <c r="T22" s="102"/>
      <c r="U22" s="102"/>
      <c r="V22" s="102"/>
      <c r="W22" s="102"/>
    </row>
    <row r="23" ht="21.75" customHeight="1" spans="1:23">
      <c r="A23" s="89" t="s">
        <v>326</v>
      </c>
      <c r="B23" s="267" t="s">
        <v>355</v>
      </c>
      <c r="C23" s="89" t="s">
        <v>356</v>
      </c>
      <c r="D23" s="48" t="s">
        <v>71</v>
      </c>
      <c r="E23" s="89" t="s">
        <v>188</v>
      </c>
      <c r="F23" s="89" t="s">
        <v>189</v>
      </c>
      <c r="G23" s="89" t="s">
        <v>344</v>
      </c>
      <c r="H23" s="89" t="s">
        <v>345</v>
      </c>
      <c r="I23" s="102">
        <f t="shared" si="0"/>
        <v>131100</v>
      </c>
      <c r="J23" s="102"/>
      <c r="K23" s="102"/>
      <c r="L23" s="102"/>
      <c r="M23" s="102">
        <v>131100</v>
      </c>
      <c r="N23" s="102"/>
      <c r="O23" s="102"/>
      <c r="P23" s="102"/>
      <c r="Q23" s="102"/>
      <c r="R23" s="102"/>
      <c r="S23" s="102"/>
      <c r="T23" s="102"/>
      <c r="U23" s="102"/>
      <c r="V23" s="102"/>
      <c r="W23" s="102"/>
    </row>
    <row r="24" ht="21.75" customHeight="1" spans="1:23">
      <c r="A24" s="89" t="s">
        <v>351</v>
      </c>
      <c r="B24" s="267" t="s">
        <v>357</v>
      </c>
      <c r="C24" s="89" t="s">
        <v>358</v>
      </c>
      <c r="D24" s="48" t="s">
        <v>71</v>
      </c>
      <c r="E24" s="89" t="s">
        <v>120</v>
      </c>
      <c r="F24" s="89" t="s">
        <v>121</v>
      </c>
      <c r="G24" s="89" t="s">
        <v>344</v>
      </c>
      <c r="H24" s="89" t="s">
        <v>345</v>
      </c>
      <c r="I24" s="102">
        <f t="shared" si="0"/>
        <v>30000</v>
      </c>
      <c r="J24" s="102">
        <v>30000</v>
      </c>
      <c r="K24" s="102">
        <v>30000</v>
      </c>
      <c r="L24" s="102"/>
      <c r="M24" s="102"/>
      <c r="N24" s="102"/>
      <c r="O24" s="102"/>
      <c r="P24" s="102"/>
      <c r="Q24" s="102"/>
      <c r="R24" s="102"/>
      <c r="S24" s="102"/>
      <c r="T24" s="102"/>
      <c r="U24" s="102"/>
      <c r="V24" s="102"/>
      <c r="W24" s="102"/>
    </row>
    <row r="25" ht="21.75" customHeight="1" spans="1:23">
      <c r="A25" s="89" t="s">
        <v>351</v>
      </c>
      <c r="B25" s="267" t="s">
        <v>359</v>
      </c>
      <c r="C25" s="89" t="s">
        <v>360</v>
      </c>
      <c r="D25" s="48" t="s">
        <v>71</v>
      </c>
      <c r="E25" s="89" t="s">
        <v>194</v>
      </c>
      <c r="F25" s="89" t="s">
        <v>195</v>
      </c>
      <c r="G25" s="89" t="s">
        <v>361</v>
      </c>
      <c r="H25" s="89" t="s">
        <v>362</v>
      </c>
      <c r="I25" s="102">
        <f t="shared" si="0"/>
        <v>70000</v>
      </c>
      <c r="J25" s="102">
        <v>70000</v>
      </c>
      <c r="K25" s="102">
        <v>70000</v>
      </c>
      <c r="L25" s="102"/>
      <c r="M25" s="102"/>
      <c r="N25" s="102"/>
      <c r="O25" s="102"/>
      <c r="P25" s="102"/>
      <c r="Q25" s="102"/>
      <c r="R25" s="102"/>
      <c r="S25" s="102"/>
      <c r="T25" s="102"/>
      <c r="U25" s="102"/>
      <c r="V25" s="102"/>
      <c r="W25" s="102"/>
    </row>
    <row r="26" ht="21.75" customHeight="1" spans="1:23">
      <c r="A26" s="89" t="s">
        <v>351</v>
      </c>
      <c r="B26" s="267" t="s">
        <v>363</v>
      </c>
      <c r="C26" s="89" t="s">
        <v>364</v>
      </c>
      <c r="D26" s="48" t="s">
        <v>71</v>
      </c>
      <c r="E26" s="89" t="s">
        <v>188</v>
      </c>
      <c r="F26" s="89" t="s">
        <v>189</v>
      </c>
      <c r="G26" s="89" t="s">
        <v>344</v>
      </c>
      <c r="H26" s="89" t="s">
        <v>345</v>
      </c>
      <c r="I26" s="102">
        <f t="shared" si="0"/>
        <v>105245</v>
      </c>
      <c r="J26" s="102"/>
      <c r="K26" s="102"/>
      <c r="L26" s="102"/>
      <c r="M26" s="102">
        <v>105245</v>
      </c>
      <c r="N26" s="102"/>
      <c r="O26" s="102"/>
      <c r="P26" s="102"/>
      <c r="Q26" s="102"/>
      <c r="R26" s="102"/>
      <c r="S26" s="102"/>
      <c r="T26" s="102"/>
      <c r="U26" s="102"/>
      <c r="V26" s="102"/>
      <c r="W26" s="102"/>
    </row>
    <row r="27" ht="21.75" customHeight="1" spans="1:23">
      <c r="A27" s="89" t="s">
        <v>351</v>
      </c>
      <c r="B27" s="267" t="s">
        <v>365</v>
      </c>
      <c r="C27" s="89" t="s">
        <v>366</v>
      </c>
      <c r="D27" s="48" t="s">
        <v>71</v>
      </c>
      <c r="E27" s="89" t="s">
        <v>172</v>
      </c>
      <c r="F27" s="89" t="s">
        <v>173</v>
      </c>
      <c r="G27" s="89" t="s">
        <v>353</v>
      </c>
      <c r="H27" s="89" t="s">
        <v>354</v>
      </c>
      <c r="I27" s="102">
        <f t="shared" si="0"/>
        <v>188953.6</v>
      </c>
      <c r="J27" s="102">
        <v>188953.6</v>
      </c>
      <c r="K27" s="102">
        <v>188953.6</v>
      </c>
      <c r="L27" s="102"/>
      <c r="M27" s="102"/>
      <c r="N27" s="102"/>
      <c r="O27" s="102"/>
      <c r="P27" s="102"/>
      <c r="Q27" s="102"/>
      <c r="R27" s="102"/>
      <c r="S27" s="102"/>
      <c r="T27" s="102"/>
      <c r="U27" s="102"/>
      <c r="V27" s="102"/>
      <c r="W27" s="102"/>
    </row>
    <row r="28" ht="21.75" customHeight="1" spans="1:23">
      <c r="A28" s="89" t="s">
        <v>351</v>
      </c>
      <c r="B28" s="89" t="s">
        <v>367</v>
      </c>
      <c r="C28" s="89" t="s">
        <v>368</v>
      </c>
      <c r="D28" s="48" t="s">
        <v>71</v>
      </c>
      <c r="E28" s="89" t="s">
        <v>369</v>
      </c>
      <c r="F28" s="89" t="s">
        <v>155</v>
      </c>
      <c r="G28" s="47">
        <v>30905</v>
      </c>
      <c r="H28" s="89" t="s">
        <v>354</v>
      </c>
      <c r="I28" s="102">
        <f t="shared" si="0"/>
        <v>2753127.03</v>
      </c>
      <c r="J28" s="102">
        <v>2753127.03</v>
      </c>
      <c r="K28" s="102">
        <v>2753127.03</v>
      </c>
      <c r="L28" s="102"/>
      <c r="M28" s="102"/>
      <c r="N28" s="102"/>
      <c r="O28" s="102"/>
      <c r="P28" s="102"/>
      <c r="Q28" s="102"/>
      <c r="R28" s="102"/>
      <c r="S28" s="102"/>
      <c r="T28" s="102"/>
      <c r="U28" s="102"/>
      <c r="V28" s="102"/>
      <c r="W28" s="102"/>
    </row>
    <row r="29" ht="21.75" customHeight="1" spans="1:23">
      <c r="A29" s="89" t="s">
        <v>351</v>
      </c>
      <c r="B29" s="267" t="s">
        <v>370</v>
      </c>
      <c r="C29" s="89" t="s">
        <v>371</v>
      </c>
      <c r="D29" s="48" t="s">
        <v>71</v>
      </c>
      <c r="E29" s="47">
        <v>2010399</v>
      </c>
      <c r="F29" s="47" t="s">
        <v>110</v>
      </c>
      <c r="G29" s="47">
        <v>30227</v>
      </c>
      <c r="H29" s="89" t="s">
        <v>345</v>
      </c>
      <c r="I29" s="102">
        <f t="shared" si="0"/>
        <v>35000000</v>
      </c>
      <c r="J29" s="102"/>
      <c r="K29" s="102"/>
      <c r="L29" s="102"/>
      <c r="M29" s="102"/>
      <c r="N29" s="102"/>
      <c r="O29" s="102"/>
      <c r="P29" s="102"/>
      <c r="Q29" s="102"/>
      <c r="R29" s="102">
        <v>35000000</v>
      </c>
      <c r="S29" s="102"/>
      <c r="T29" s="102"/>
      <c r="U29" s="102">
        <v>35000000</v>
      </c>
      <c r="V29" s="102"/>
      <c r="W29" s="102"/>
    </row>
    <row r="30" ht="18.75" customHeight="1" spans="1:23">
      <c r="A30" s="53" t="s">
        <v>236</v>
      </c>
      <c r="B30" s="54"/>
      <c r="C30" s="54"/>
      <c r="D30" s="54"/>
      <c r="E30" s="54"/>
      <c r="F30" s="54"/>
      <c r="G30" s="54"/>
      <c r="H30" s="55"/>
      <c r="I30" s="102">
        <f>SUM(I9:I29)</f>
        <v>55472062.83</v>
      </c>
      <c r="J30" s="102">
        <f>SUM(J9:J29)</f>
        <v>20235717.83</v>
      </c>
      <c r="K30" s="102">
        <f>SUM(K9:K29)</f>
        <v>20235717.83</v>
      </c>
      <c r="L30" s="102">
        <f>SUM(L9:L29)</f>
        <v>0</v>
      </c>
      <c r="M30" s="102">
        <f>SUM(M9:M29)</f>
        <v>236345</v>
      </c>
      <c r="N30" s="102"/>
      <c r="O30" s="102"/>
      <c r="P30" s="102"/>
      <c r="Q30" s="102"/>
      <c r="R30" s="102"/>
      <c r="S30" s="102"/>
      <c r="T30" s="102"/>
      <c r="U30" s="102"/>
      <c r="V30" s="102"/>
      <c r="W30" s="102"/>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225"/>
  <sheetViews>
    <sheetView showZeros="0" tabSelected="1" zoomScale="85" zoomScaleNormal="85" topLeftCell="B1" workbookViewId="0">
      <pane ySplit="5" topLeftCell="A66" activePane="bottomLeft" state="frozen"/>
      <selection/>
      <selection pane="bottomLeft" activeCell="D68" sqref="D68"/>
    </sheetView>
  </sheetViews>
  <sheetFormatPr defaultColWidth="9.14166666666667" defaultRowHeight="12" customHeight="1"/>
  <cols>
    <col min="1" max="1" width="34.2833333333333" style="150"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A1" s="151"/>
      <c r="B1" s="152"/>
      <c r="C1" s="152"/>
      <c r="D1" s="152"/>
      <c r="E1" s="152"/>
      <c r="F1" s="152"/>
      <c r="G1" s="152"/>
      <c r="H1" s="152"/>
      <c r="I1" s="152"/>
      <c r="J1" s="153" t="s">
        <v>372</v>
      </c>
    </row>
    <row r="2" ht="39.75" customHeight="1" spans="1:10">
      <c r="A2" s="268" t="s">
        <v>373</v>
      </c>
      <c r="B2" s="155"/>
      <c r="C2" s="155"/>
      <c r="D2" s="155"/>
      <c r="E2" s="155"/>
      <c r="F2" s="156"/>
      <c r="G2" s="155"/>
      <c r="H2" s="156"/>
      <c r="I2" s="156"/>
      <c r="J2" s="155"/>
    </row>
    <row r="3" ht="17.25" customHeight="1" spans="1:10">
      <c r="A3" s="157" t="s">
        <v>2</v>
      </c>
      <c r="B3" s="152"/>
      <c r="C3" s="152"/>
      <c r="D3" s="152"/>
      <c r="E3" s="152"/>
      <c r="F3" s="152"/>
      <c r="G3" s="152"/>
      <c r="H3" s="152"/>
      <c r="I3" s="152"/>
      <c r="J3" s="152"/>
    </row>
    <row r="4" ht="44.25" customHeight="1" spans="1:10">
      <c r="A4" s="158" t="s">
        <v>374</v>
      </c>
      <c r="B4" s="158" t="s">
        <v>375</v>
      </c>
      <c r="C4" s="158" t="s">
        <v>376</v>
      </c>
      <c r="D4" s="158" t="s">
        <v>377</v>
      </c>
      <c r="E4" s="158" t="s">
        <v>378</v>
      </c>
      <c r="F4" s="159" t="s">
        <v>379</v>
      </c>
      <c r="G4" s="158" t="s">
        <v>380</v>
      </c>
      <c r="H4" s="159" t="s">
        <v>381</v>
      </c>
      <c r="I4" s="159" t="s">
        <v>382</v>
      </c>
      <c r="J4" s="158" t="s">
        <v>383</v>
      </c>
    </row>
    <row r="5" ht="18.75" customHeight="1" spans="1:10">
      <c r="A5" s="160">
        <v>1</v>
      </c>
      <c r="B5" s="160">
        <v>2</v>
      </c>
      <c r="C5" s="160">
        <v>3</v>
      </c>
      <c r="D5" s="160">
        <v>4</v>
      </c>
      <c r="E5" s="160">
        <v>5</v>
      </c>
      <c r="F5" s="161">
        <v>6</v>
      </c>
      <c r="G5" s="160">
        <v>7</v>
      </c>
      <c r="H5" s="161">
        <v>8</v>
      </c>
      <c r="I5" s="161">
        <v>9</v>
      </c>
      <c r="J5" s="160">
        <v>10</v>
      </c>
    </row>
    <row r="6" ht="42" customHeight="1" spans="1:10">
      <c r="A6" s="162" t="s">
        <v>71</v>
      </c>
      <c r="B6" s="163"/>
      <c r="C6" s="163"/>
      <c r="D6" s="163"/>
      <c r="E6" s="164"/>
      <c r="F6" s="165"/>
      <c r="G6" s="164"/>
      <c r="H6" s="165"/>
      <c r="I6" s="165"/>
      <c r="J6" s="164"/>
    </row>
    <row r="7" ht="42" customHeight="1" spans="1:10">
      <c r="A7" s="162" t="s">
        <v>384</v>
      </c>
      <c r="B7" s="25"/>
      <c r="C7" s="25"/>
      <c r="D7" s="25"/>
      <c r="E7" s="166"/>
      <c r="F7" s="25"/>
      <c r="G7" s="166"/>
      <c r="H7" s="25"/>
      <c r="I7" s="25"/>
      <c r="J7" s="166"/>
    </row>
    <row r="8" ht="42" customHeight="1" spans="1:10">
      <c r="A8" s="167" t="s">
        <v>346</v>
      </c>
      <c r="B8" s="168" t="s">
        <v>385</v>
      </c>
      <c r="C8" s="25" t="s">
        <v>386</v>
      </c>
      <c r="D8" s="25" t="s">
        <v>387</v>
      </c>
      <c r="E8" s="25" t="s">
        <v>388</v>
      </c>
      <c r="F8" s="169" t="s">
        <v>389</v>
      </c>
      <c r="G8" s="166" t="s">
        <v>92</v>
      </c>
      <c r="H8" s="169" t="s">
        <v>390</v>
      </c>
      <c r="I8" s="169" t="s">
        <v>391</v>
      </c>
      <c r="J8" s="164" t="s">
        <v>392</v>
      </c>
    </row>
    <row r="9" ht="42" customHeight="1" spans="1:10">
      <c r="A9" s="167"/>
      <c r="B9" s="170"/>
      <c r="C9" s="25" t="s">
        <v>393</v>
      </c>
      <c r="D9" s="25" t="s">
        <v>394</v>
      </c>
      <c r="E9" s="25" t="s">
        <v>395</v>
      </c>
      <c r="F9" s="169" t="s">
        <v>389</v>
      </c>
      <c r="G9" s="166" t="s">
        <v>396</v>
      </c>
      <c r="H9" s="25"/>
      <c r="I9" s="169" t="s">
        <v>397</v>
      </c>
      <c r="J9" s="166" t="s">
        <v>398</v>
      </c>
    </row>
    <row r="10" ht="42" customHeight="1" spans="1:10">
      <c r="A10" s="167"/>
      <c r="B10" s="171"/>
      <c r="C10" s="25" t="s">
        <v>399</v>
      </c>
      <c r="D10" s="25" t="s">
        <v>400</v>
      </c>
      <c r="E10" s="25" t="s">
        <v>401</v>
      </c>
      <c r="F10" s="169" t="s">
        <v>402</v>
      </c>
      <c r="G10" s="166" t="s">
        <v>403</v>
      </c>
      <c r="H10" s="169" t="s">
        <v>404</v>
      </c>
      <c r="I10" s="169" t="s">
        <v>391</v>
      </c>
      <c r="J10" s="164" t="s">
        <v>405</v>
      </c>
    </row>
    <row r="11" ht="42" customHeight="1" spans="1:10">
      <c r="A11" s="167" t="s">
        <v>338</v>
      </c>
      <c r="B11" s="172" t="s">
        <v>406</v>
      </c>
      <c r="C11" s="25" t="s">
        <v>386</v>
      </c>
      <c r="D11" s="25" t="s">
        <v>387</v>
      </c>
      <c r="E11" s="25" t="s">
        <v>407</v>
      </c>
      <c r="F11" s="169" t="s">
        <v>389</v>
      </c>
      <c r="G11" s="166" t="s">
        <v>408</v>
      </c>
      <c r="H11" s="25" t="s">
        <v>409</v>
      </c>
      <c r="I11" s="169" t="s">
        <v>391</v>
      </c>
      <c r="J11" s="166" t="s">
        <v>410</v>
      </c>
    </row>
    <row r="12" ht="42" customHeight="1" spans="1:10">
      <c r="A12" s="167"/>
      <c r="B12" s="172"/>
      <c r="C12" s="25" t="s">
        <v>386</v>
      </c>
      <c r="D12" s="25" t="s">
        <v>411</v>
      </c>
      <c r="E12" s="25" t="s">
        <v>412</v>
      </c>
      <c r="F12" s="169" t="s">
        <v>402</v>
      </c>
      <c r="G12" s="166" t="s">
        <v>403</v>
      </c>
      <c r="H12" s="169" t="s">
        <v>404</v>
      </c>
      <c r="I12" s="169" t="s">
        <v>391</v>
      </c>
      <c r="J12" s="164" t="s">
        <v>413</v>
      </c>
    </row>
    <row r="13" ht="42" customHeight="1" spans="1:10">
      <c r="A13" s="167"/>
      <c r="B13" s="172"/>
      <c r="C13" s="25" t="s">
        <v>393</v>
      </c>
      <c r="D13" s="25" t="s">
        <v>394</v>
      </c>
      <c r="E13" s="25" t="s">
        <v>414</v>
      </c>
      <c r="F13" s="169" t="s">
        <v>389</v>
      </c>
      <c r="G13" s="166" t="s">
        <v>415</v>
      </c>
      <c r="H13" s="25"/>
      <c r="I13" s="169" t="s">
        <v>397</v>
      </c>
      <c r="J13" s="166" t="s">
        <v>416</v>
      </c>
    </row>
    <row r="14" ht="42" customHeight="1" spans="1:10">
      <c r="A14" s="167"/>
      <c r="B14" s="172"/>
      <c r="C14" s="25" t="s">
        <v>399</v>
      </c>
      <c r="D14" s="25" t="s">
        <v>400</v>
      </c>
      <c r="E14" s="25" t="s">
        <v>417</v>
      </c>
      <c r="F14" s="169" t="s">
        <v>402</v>
      </c>
      <c r="G14" s="166" t="s">
        <v>403</v>
      </c>
      <c r="H14" s="169" t="s">
        <v>404</v>
      </c>
      <c r="I14" s="169" t="s">
        <v>391</v>
      </c>
      <c r="J14" s="164" t="s">
        <v>418</v>
      </c>
    </row>
    <row r="15" ht="42" customHeight="1" spans="1:10">
      <c r="A15" s="167" t="s">
        <v>347</v>
      </c>
      <c r="B15" s="172" t="s">
        <v>419</v>
      </c>
      <c r="C15" s="25" t="s">
        <v>386</v>
      </c>
      <c r="D15" s="25" t="s">
        <v>387</v>
      </c>
      <c r="E15" s="25" t="s">
        <v>420</v>
      </c>
      <c r="F15" s="25" t="s">
        <v>402</v>
      </c>
      <c r="G15" s="166" t="s">
        <v>421</v>
      </c>
      <c r="H15" s="25" t="s">
        <v>422</v>
      </c>
      <c r="I15" s="25" t="s">
        <v>391</v>
      </c>
      <c r="J15" s="166" t="s">
        <v>423</v>
      </c>
    </row>
    <row r="16" ht="42" customHeight="1" spans="1:10">
      <c r="A16" s="167"/>
      <c r="B16" s="172"/>
      <c r="C16" s="25" t="s">
        <v>393</v>
      </c>
      <c r="D16" s="25" t="s">
        <v>394</v>
      </c>
      <c r="E16" s="25" t="s">
        <v>395</v>
      </c>
      <c r="F16" s="169" t="s">
        <v>389</v>
      </c>
      <c r="G16" s="166" t="s">
        <v>424</v>
      </c>
      <c r="H16" s="169"/>
      <c r="I16" s="169" t="s">
        <v>397</v>
      </c>
      <c r="J16" s="164" t="s">
        <v>398</v>
      </c>
    </row>
    <row r="17" ht="42" customHeight="1" spans="1:10">
      <c r="A17" s="167"/>
      <c r="B17" s="172"/>
      <c r="C17" s="25" t="s">
        <v>399</v>
      </c>
      <c r="D17" s="25" t="s">
        <v>400</v>
      </c>
      <c r="E17" s="25" t="s">
        <v>401</v>
      </c>
      <c r="F17" s="25" t="s">
        <v>402</v>
      </c>
      <c r="G17" s="166" t="s">
        <v>403</v>
      </c>
      <c r="H17" s="25" t="s">
        <v>404</v>
      </c>
      <c r="I17" s="25" t="s">
        <v>391</v>
      </c>
      <c r="J17" s="166" t="s">
        <v>405</v>
      </c>
    </row>
    <row r="18" ht="42" customHeight="1" spans="1:10">
      <c r="A18" s="167" t="s">
        <v>356</v>
      </c>
      <c r="B18" s="172" t="s">
        <v>425</v>
      </c>
      <c r="C18" s="25" t="s">
        <v>386</v>
      </c>
      <c r="D18" s="25" t="s">
        <v>387</v>
      </c>
      <c r="E18" s="25" t="s">
        <v>426</v>
      </c>
      <c r="F18" s="169" t="s">
        <v>389</v>
      </c>
      <c r="G18" s="166" t="s">
        <v>427</v>
      </c>
      <c r="H18" s="169" t="s">
        <v>422</v>
      </c>
      <c r="I18" s="25" t="s">
        <v>391</v>
      </c>
      <c r="J18" s="164" t="s">
        <v>428</v>
      </c>
    </row>
    <row r="19" ht="42" customHeight="1" spans="1:10">
      <c r="A19" s="167"/>
      <c r="B19" s="172"/>
      <c r="C19" s="25" t="s">
        <v>386</v>
      </c>
      <c r="D19" s="25" t="s">
        <v>429</v>
      </c>
      <c r="E19" s="25" t="s">
        <v>430</v>
      </c>
      <c r="F19" s="169" t="s">
        <v>389</v>
      </c>
      <c r="G19" s="166" t="s">
        <v>431</v>
      </c>
      <c r="H19" s="25" t="s">
        <v>404</v>
      </c>
      <c r="I19" s="25" t="s">
        <v>391</v>
      </c>
      <c r="J19" s="166" t="s">
        <v>432</v>
      </c>
    </row>
    <row r="20" ht="42" customHeight="1" spans="1:10">
      <c r="A20" s="167"/>
      <c r="B20" s="172"/>
      <c r="C20" s="25" t="s">
        <v>386</v>
      </c>
      <c r="D20" s="25" t="s">
        <v>411</v>
      </c>
      <c r="E20" s="25" t="s">
        <v>433</v>
      </c>
      <c r="F20" s="25" t="s">
        <v>402</v>
      </c>
      <c r="G20" s="166" t="s">
        <v>434</v>
      </c>
      <c r="H20" s="169" t="s">
        <v>404</v>
      </c>
      <c r="I20" s="25" t="s">
        <v>391</v>
      </c>
      <c r="J20" s="164" t="s">
        <v>435</v>
      </c>
    </row>
    <row r="21" ht="42" customHeight="1" spans="1:10">
      <c r="A21" s="167"/>
      <c r="B21" s="172"/>
      <c r="C21" s="25" t="s">
        <v>393</v>
      </c>
      <c r="D21" s="25" t="s">
        <v>394</v>
      </c>
      <c r="E21" s="25" t="s">
        <v>436</v>
      </c>
      <c r="F21" s="25" t="s">
        <v>402</v>
      </c>
      <c r="G21" s="166" t="s">
        <v>88</v>
      </c>
      <c r="H21" s="25" t="s">
        <v>404</v>
      </c>
      <c r="I21" s="25" t="s">
        <v>391</v>
      </c>
      <c r="J21" s="166" t="s">
        <v>437</v>
      </c>
    </row>
    <row r="22" ht="42" customHeight="1" spans="1:10">
      <c r="A22" s="167"/>
      <c r="B22" s="172"/>
      <c r="C22" s="25" t="s">
        <v>399</v>
      </c>
      <c r="D22" s="25" t="s">
        <v>400</v>
      </c>
      <c r="E22" s="25" t="s">
        <v>438</v>
      </c>
      <c r="F22" s="25" t="s">
        <v>402</v>
      </c>
      <c r="G22" s="166" t="s">
        <v>434</v>
      </c>
      <c r="H22" s="169" t="s">
        <v>404</v>
      </c>
      <c r="I22" s="25" t="s">
        <v>391</v>
      </c>
      <c r="J22" s="164" t="s">
        <v>439</v>
      </c>
    </row>
    <row r="23" ht="42" customHeight="1" spans="1:10">
      <c r="A23" s="167"/>
      <c r="B23" s="172"/>
      <c r="C23" s="25" t="s">
        <v>440</v>
      </c>
      <c r="D23" s="25" t="s">
        <v>441</v>
      </c>
      <c r="E23" s="25" t="s">
        <v>442</v>
      </c>
      <c r="F23" s="169" t="s">
        <v>389</v>
      </c>
      <c r="G23" s="166" t="s">
        <v>431</v>
      </c>
      <c r="H23" s="25" t="s">
        <v>404</v>
      </c>
      <c r="I23" s="25" t="s">
        <v>391</v>
      </c>
      <c r="J23" s="166" t="s">
        <v>443</v>
      </c>
    </row>
    <row r="24" ht="42" customHeight="1" spans="1:10">
      <c r="A24" s="167" t="s">
        <v>343</v>
      </c>
      <c r="B24" s="172" t="s">
        <v>385</v>
      </c>
      <c r="C24" s="25" t="s">
        <v>386</v>
      </c>
      <c r="D24" s="25" t="s">
        <v>387</v>
      </c>
      <c r="E24" s="25" t="s">
        <v>444</v>
      </c>
      <c r="F24" s="169" t="s">
        <v>389</v>
      </c>
      <c r="G24" s="166" t="s">
        <v>93</v>
      </c>
      <c r="H24" s="169" t="s">
        <v>390</v>
      </c>
      <c r="I24" s="169" t="s">
        <v>391</v>
      </c>
      <c r="J24" s="164" t="s">
        <v>445</v>
      </c>
    </row>
    <row r="25" ht="42" customHeight="1" spans="1:10">
      <c r="A25" s="167"/>
      <c r="B25" s="172"/>
      <c r="C25" s="25" t="s">
        <v>393</v>
      </c>
      <c r="D25" s="25" t="s">
        <v>394</v>
      </c>
      <c r="E25" s="25" t="s">
        <v>395</v>
      </c>
      <c r="F25" s="169" t="s">
        <v>389</v>
      </c>
      <c r="G25" s="166" t="s">
        <v>396</v>
      </c>
      <c r="H25" s="25"/>
      <c r="I25" s="169" t="s">
        <v>397</v>
      </c>
      <c r="J25" s="166" t="s">
        <v>398</v>
      </c>
    </row>
    <row r="26" ht="42" customHeight="1" spans="1:10">
      <c r="A26" s="167"/>
      <c r="B26" s="172"/>
      <c r="C26" s="25" t="s">
        <v>399</v>
      </c>
      <c r="D26" s="25" t="s">
        <v>400</v>
      </c>
      <c r="E26" s="25" t="s">
        <v>401</v>
      </c>
      <c r="F26" s="169" t="s">
        <v>402</v>
      </c>
      <c r="G26" s="166" t="s">
        <v>403</v>
      </c>
      <c r="H26" s="169" t="s">
        <v>404</v>
      </c>
      <c r="I26" s="169" t="s">
        <v>391</v>
      </c>
      <c r="J26" s="164" t="s">
        <v>405</v>
      </c>
    </row>
    <row r="27" ht="42" customHeight="1" spans="1:10">
      <c r="A27" s="167" t="s">
        <v>331</v>
      </c>
      <c r="B27" s="172" t="s">
        <v>385</v>
      </c>
      <c r="C27" s="25" t="s">
        <v>386</v>
      </c>
      <c r="D27" s="25" t="s">
        <v>387</v>
      </c>
      <c r="E27" s="25" t="s">
        <v>446</v>
      </c>
      <c r="F27" s="169" t="s">
        <v>389</v>
      </c>
      <c r="G27" s="166" t="s">
        <v>447</v>
      </c>
      <c r="H27" s="25" t="s">
        <v>422</v>
      </c>
      <c r="I27" s="169" t="s">
        <v>391</v>
      </c>
      <c r="J27" s="166" t="s">
        <v>423</v>
      </c>
    </row>
    <row r="28" ht="42" customHeight="1" spans="1:10">
      <c r="A28" s="167"/>
      <c r="B28" s="172"/>
      <c r="C28" s="25" t="s">
        <v>393</v>
      </c>
      <c r="D28" s="25" t="s">
        <v>394</v>
      </c>
      <c r="E28" s="25" t="s">
        <v>395</v>
      </c>
      <c r="F28" s="169" t="s">
        <v>389</v>
      </c>
      <c r="G28" s="166" t="s">
        <v>424</v>
      </c>
      <c r="H28" s="169" t="s">
        <v>404</v>
      </c>
      <c r="I28" s="169" t="s">
        <v>397</v>
      </c>
      <c r="J28" s="164" t="s">
        <v>398</v>
      </c>
    </row>
    <row r="29" ht="42" customHeight="1" spans="1:10">
      <c r="A29" s="167"/>
      <c r="B29" s="172"/>
      <c r="C29" s="25" t="s">
        <v>399</v>
      </c>
      <c r="D29" s="25" t="s">
        <v>400</v>
      </c>
      <c r="E29" s="25" t="s">
        <v>401</v>
      </c>
      <c r="F29" s="169" t="s">
        <v>402</v>
      </c>
      <c r="G29" s="166" t="s">
        <v>403</v>
      </c>
      <c r="H29" s="25" t="s">
        <v>404</v>
      </c>
      <c r="I29" s="169" t="s">
        <v>391</v>
      </c>
      <c r="J29" s="166" t="s">
        <v>405</v>
      </c>
    </row>
    <row r="30" ht="42" customHeight="1" spans="1:10">
      <c r="A30" s="167" t="s">
        <v>327</v>
      </c>
      <c r="B30" s="172" t="s">
        <v>448</v>
      </c>
      <c r="C30" s="25" t="s">
        <v>386</v>
      </c>
      <c r="D30" s="25" t="s">
        <v>387</v>
      </c>
      <c r="E30" s="25" t="s">
        <v>449</v>
      </c>
      <c r="F30" s="25" t="s">
        <v>402</v>
      </c>
      <c r="G30" s="166" t="s">
        <v>95</v>
      </c>
      <c r="H30" s="169" t="s">
        <v>450</v>
      </c>
      <c r="I30" s="169" t="s">
        <v>391</v>
      </c>
      <c r="J30" s="164" t="s">
        <v>451</v>
      </c>
    </row>
    <row r="31" ht="42" customHeight="1" spans="1:10">
      <c r="A31" s="167"/>
      <c r="B31" s="172"/>
      <c r="C31" s="25" t="s">
        <v>386</v>
      </c>
      <c r="D31" s="25" t="s">
        <v>387</v>
      </c>
      <c r="E31" s="25" t="s">
        <v>452</v>
      </c>
      <c r="F31" s="25" t="s">
        <v>402</v>
      </c>
      <c r="G31" s="166" t="s">
        <v>453</v>
      </c>
      <c r="H31" s="25" t="s">
        <v>454</v>
      </c>
      <c r="I31" s="169" t="s">
        <v>391</v>
      </c>
      <c r="J31" s="166" t="s">
        <v>455</v>
      </c>
    </row>
    <row r="32" ht="42" customHeight="1" spans="1:10">
      <c r="A32" s="167"/>
      <c r="B32" s="172"/>
      <c r="C32" s="25" t="s">
        <v>386</v>
      </c>
      <c r="D32" s="25" t="s">
        <v>387</v>
      </c>
      <c r="E32" s="25" t="s">
        <v>456</v>
      </c>
      <c r="F32" s="25" t="s">
        <v>402</v>
      </c>
      <c r="G32" s="166" t="s">
        <v>457</v>
      </c>
      <c r="H32" s="169" t="s">
        <v>454</v>
      </c>
      <c r="I32" s="169" t="s">
        <v>391</v>
      </c>
      <c r="J32" s="164" t="s">
        <v>458</v>
      </c>
    </row>
    <row r="33" ht="42" customHeight="1" spans="1:10">
      <c r="A33" s="167"/>
      <c r="B33" s="172"/>
      <c r="C33" s="25" t="s">
        <v>386</v>
      </c>
      <c r="D33" s="25" t="s">
        <v>429</v>
      </c>
      <c r="E33" s="25" t="s">
        <v>459</v>
      </c>
      <c r="F33" s="25" t="s">
        <v>402</v>
      </c>
      <c r="G33" s="166" t="s">
        <v>460</v>
      </c>
      <c r="H33" s="25" t="s">
        <v>404</v>
      </c>
      <c r="I33" s="169" t="s">
        <v>391</v>
      </c>
      <c r="J33" s="166" t="s">
        <v>461</v>
      </c>
    </row>
    <row r="34" ht="42" customHeight="1" spans="1:10">
      <c r="A34" s="167"/>
      <c r="B34" s="172"/>
      <c r="C34" s="25" t="s">
        <v>386</v>
      </c>
      <c r="D34" s="25" t="s">
        <v>429</v>
      </c>
      <c r="E34" s="25" t="s">
        <v>462</v>
      </c>
      <c r="F34" s="25" t="s">
        <v>402</v>
      </c>
      <c r="G34" s="166" t="s">
        <v>431</v>
      </c>
      <c r="H34" s="169" t="s">
        <v>404</v>
      </c>
      <c r="I34" s="169" t="s">
        <v>391</v>
      </c>
      <c r="J34" s="164" t="s">
        <v>463</v>
      </c>
    </row>
    <row r="35" ht="42" customHeight="1" spans="1:10">
      <c r="A35" s="167"/>
      <c r="B35" s="172"/>
      <c r="C35" s="25" t="s">
        <v>386</v>
      </c>
      <c r="D35" s="25" t="s">
        <v>411</v>
      </c>
      <c r="E35" s="25" t="s">
        <v>464</v>
      </c>
      <c r="F35" s="25" t="s">
        <v>402</v>
      </c>
      <c r="G35" s="166" t="s">
        <v>460</v>
      </c>
      <c r="H35" s="25" t="s">
        <v>404</v>
      </c>
      <c r="I35" s="169" t="s">
        <v>391</v>
      </c>
      <c r="J35" s="166" t="s">
        <v>465</v>
      </c>
    </row>
    <row r="36" ht="42" customHeight="1" spans="1:10">
      <c r="A36" s="167"/>
      <c r="B36" s="172"/>
      <c r="C36" s="25" t="s">
        <v>393</v>
      </c>
      <c r="D36" s="25" t="s">
        <v>394</v>
      </c>
      <c r="E36" s="25" t="s">
        <v>466</v>
      </c>
      <c r="F36" s="25" t="s">
        <v>402</v>
      </c>
      <c r="G36" s="166" t="s">
        <v>460</v>
      </c>
      <c r="H36" s="169" t="s">
        <v>422</v>
      </c>
      <c r="I36" s="169" t="s">
        <v>391</v>
      </c>
      <c r="J36" s="164" t="s">
        <v>467</v>
      </c>
    </row>
    <row r="37" ht="42" customHeight="1" spans="1:10">
      <c r="A37" s="167"/>
      <c r="B37" s="172"/>
      <c r="C37" s="25" t="s">
        <v>399</v>
      </c>
      <c r="D37" s="25" t="s">
        <v>400</v>
      </c>
      <c r="E37" s="25" t="s">
        <v>468</v>
      </c>
      <c r="F37" s="25" t="s">
        <v>402</v>
      </c>
      <c r="G37" s="166" t="s">
        <v>403</v>
      </c>
      <c r="H37" s="25" t="s">
        <v>404</v>
      </c>
      <c r="I37" s="169" t="s">
        <v>391</v>
      </c>
      <c r="J37" s="166" t="s">
        <v>469</v>
      </c>
    </row>
    <row r="38" ht="42" customHeight="1" spans="1:10">
      <c r="A38" s="167" t="s">
        <v>341</v>
      </c>
      <c r="B38" s="172" t="s">
        <v>470</v>
      </c>
      <c r="C38" s="25" t="s">
        <v>386</v>
      </c>
      <c r="D38" s="25" t="s">
        <v>387</v>
      </c>
      <c r="E38" s="25" t="s">
        <v>471</v>
      </c>
      <c r="F38" s="169" t="s">
        <v>389</v>
      </c>
      <c r="G38" s="166" t="s">
        <v>472</v>
      </c>
      <c r="H38" s="169" t="s">
        <v>422</v>
      </c>
      <c r="I38" s="169" t="s">
        <v>391</v>
      </c>
      <c r="J38" s="164" t="s">
        <v>473</v>
      </c>
    </row>
    <row r="39" ht="42" customHeight="1" spans="1:10">
      <c r="A39" s="167"/>
      <c r="B39" s="172"/>
      <c r="C39" s="25" t="s">
        <v>393</v>
      </c>
      <c r="D39" s="25" t="s">
        <v>394</v>
      </c>
      <c r="E39" s="25" t="s">
        <v>395</v>
      </c>
      <c r="F39" s="169" t="s">
        <v>389</v>
      </c>
      <c r="G39" s="166" t="s">
        <v>424</v>
      </c>
      <c r="H39" s="25"/>
      <c r="I39" s="169" t="s">
        <v>397</v>
      </c>
      <c r="J39" s="166" t="s">
        <v>474</v>
      </c>
    </row>
    <row r="40" ht="42" customHeight="1" spans="1:10">
      <c r="A40" s="167"/>
      <c r="B40" s="172"/>
      <c r="C40" s="25" t="s">
        <v>399</v>
      </c>
      <c r="D40" s="25" t="s">
        <v>400</v>
      </c>
      <c r="E40" s="25" t="s">
        <v>417</v>
      </c>
      <c r="F40" s="169" t="s">
        <v>402</v>
      </c>
      <c r="G40" s="166" t="s">
        <v>403</v>
      </c>
      <c r="H40" s="169" t="s">
        <v>404</v>
      </c>
      <c r="I40" s="169" t="s">
        <v>391</v>
      </c>
      <c r="J40" s="164" t="s">
        <v>475</v>
      </c>
    </row>
    <row r="41" ht="42" customHeight="1" spans="1:10">
      <c r="A41" s="167" t="s">
        <v>371</v>
      </c>
      <c r="B41" s="172" t="s">
        <v>64</v>
      </c>
      <c r="C41" s="25" t="s">
        <v>386</v>
      </c>
      <c r="D41" s="25" t="s">
        <v>387</v>
      </c>
      <c r="E41" s="25" t="s">
        <v>476</v>
      </c>
      <c r="F41" s="25" t="s">
        <v>402</v>
      </c>
      <c r="G41" s="166" t="s">
        <v>477</v>
      </c>
      <c r="H41" s="25" t="s">
        <v>478</v>
      </c>
      <c r="I41" s="25" t="s">
        <v>391</v>
      </c>
      <c r="J41" s="166" t="s">
        <v>479</v>
      </c>
    </row>
    <row r="42" ht="42" customHeight="1" spans="1:10">
      <c r="A42" s="167"/>
      <c r="B42" s="172"/>
      <c r="C42" s="25" t="s">
        <v>386</v>
      </c>
      <c r="D42" s="25" t="s">
        <v>429</v>
      </c>
      <c r="E42" s="25" t="s">
        <v>480</v>
      </c>
      <c r="F42" s="169" t="s">
        <v>402</v>
      </c>
      <c r="G42" s="166" t="s">
        <v>460</v>
      </c>
      <c r="H42" s="169" t="s">
        <v>404</v>
      </c>
      <c r="I42" s="25" t="s">
        <v>391</v>
      </c>
      <c r="J42" s="164" t="s">
        <v>481</v>
      </c>
    </row>
    <row r="43" ht="42" customHeight="1" spans="1:10">
      <c r="A43" s="167"/>
      <c r="B43" s="172"/>
      <c r="C43" s="25" t="s">
        <v>386</v>
      </c>
      <c r="D43" s="25" t="s">
        <v>411</v>
      </c>
      <c r="E43" s="25" t="s">
        <v>482</v>
      </c>
      <c r="F43" s="25" t="s">
        <v>389</v>
      </c>
      <c r="G43" s="166" t="s">
        <v>483</v>
      </c>
      <c r="H43" s="25" t="s">
        <v>404</v>
      </c>
      <c r="I43" s="25" t="s">
        <v>397</v>
      </c>
      <c r="J43" s="166" t="s">
        <v>484</v>
      </c>
    </row>
    <row r="44" ht="42" customHeight="1" spans="1:10">
      <c r="A44" s="167"/>
      <c r="B44" s="172"/>
      <c r="C44" s="25" t="s">
        <v>393</v>
      </c>
      <c r="D44" s="25" t="s">
        <v>394</v>
      </c>
      <c r="E44" s="25" t="s">
        <v>485</v>
      </c>
      <c r="F44" s="169" t="s">
        <v>402</v>
      </c>
      <c r="G44" s="166" t="s">
        <v>486</v>
      </c>
      <c r="H44" s="169" t="s">
        <v>404</v>
      </c>
      <c r="I44" s="25" t="s">
        <v>391</v>
      </c>
      <c r="J44" s="164" t="s">
        <v>487</v>
      </c>
    </row>
    <row r="45" ht="42" customHeight="1" spans="1:10">
      <c r="A45" s="167"/>
      <c r="B45" s="172"/>
      <c r="C45" s="25" t="s">
        <v>393</v>
      </c>
      <c r="D45" s="25" t="s">
        <v>394</v>
      </c>
      <c r="E45" s="25" t="s">
        <v>414</v>
      </c>
      <c r="F45" s="25" t="s">
        <v>389</v>
      </c>
      <c r="G45" s="166" t="s">
        <v>415</v>
      </c>
      <c r="H45" s="25"/>
      <c r="I45" s="25" t="s">
        <v>397</v>
      </c>
      <c r="J45" s="166" t="s">
        <v>488</v>
      </c>
    </row>
    <row r="46" ht="42" customHeight="1" spans="1:10">
      <c r="A46" s="167"/>
      <c r="B46" s="172"/>
      <c r="C46" s="25" t="s">
        <v>399</v>
      </c>
      <c r="D46" s="25" t="s">
        <v>400</v>
      </c>
      <c r="E46" s="25" t="s">
        <v>489</v>
      </c>
      <c r="F46" s="169" t="s">
        <v>402</v>
      </c>
      <c r="G46" s="166" t="s">
        <v>403</v>
      </c>
      <c r="H46" s="169" t="s">
        <v>404</v>
      </c>
      <c r="I46" s="25" t="s">
        <v>391</v>
      </c>
      <c r="J46" s="164" t="s">
        <v>490</v>
      </c>
    </row>
    <row r="47" ht="42" customHeight="1" spans="1:10">
      <c r="A47" s="167" t="s">
        <v>342</v>
      </c>
      <c r="B47" s="172" t="s">
        <v>385</v>
      </c>
      <c r="C47" s="25" t="s">
        <v>386</v>
      </c>
      <c r="D47" s="25" t="s">
        <v>387</v>
      </c>
      <c r="E47" s="25" t="s">
        <v>446</v>
      </c>
      <c r="F47" s="169" t="s">
        <v>389</v>
      </c>
      <c r="G47" s="166" t="s">
        <v>491</v>
      </c>
      <c r="H47" s="25" t="s">
        <v>492</v>
      </c>
      <c r="I47" s="169" t="s">
        <v>391</v>
      </c>
      <c r="J47" s="166" t="s">
        <v>493</v>
      </c>
    </row>
    <row r="48" ht="42" customHeight="1" spans="1:10">
      <c r="A48" s="167"/>
      <c r="B48" s="172"/>
      <c r="C48" s="25" t="s">
        <v>393</v>
      </c>
      <c r="D48" s="25" t="s">
        <v>394</v>
      </c>
      <c r="E48" s="25" t="s">
        <v>395</v>
      </c>
      <c r="F48" s="169" t="s">
        <v>389</v>
      </c>
      <c r="G48" s="166" t="s">
        <v>396</v>
      </c>
      <c r="H48" s="169"/>
      <c r="I48" s="169" t="s">
        <v>397</v>
      </c>
      <c r="J48" s="164" t="s">
        <v>398</v>
      </c>
    </row>
    <row r="49" ht="42" customHeight="1" spans="1:10">
      <c r="A49" s="167"/>
      <c r="B49" s="172"/>
      <c r="C49" s="25" t="s">
        <v>399</v>
      </c>
      <c r="D49" s="25" t="s">
        <v>400</v>
      </c>
      <c r="E49" s="25" t="s">
        <v>401</v>
      </c>
      <c r="F49" s="169" t="s">
        <v>402</v>
      </c>
      <c r="G49" s="166" t="s">
        <v>403</v>
      </c>
      <c r="H49" s="25" t="s">
        <v>404</v>
      </c>
      <c r="I49" s="169" t="s">
        <v>391</v>
      </c>
      <c r="J49" s="166" t="s">
        <v>405</v>
      </c>
    </row>
    <row r="50" ht="42" customHeight="1" spans="1:10">
      <c r="A50" s="167" t="s">
        <v>340</v>
      </c>
      <c r="B50" s="172" t="s">
        <v>494</v>
      </c>
      <c r="C50" s="25" t="s">
        <v>386</v>
      </c>
      <c r="D50" s="25" t="s">
        <v>387</v>
      </c>
      <c r="E50" s="25" t="s">
        <v>495</v>
      </c>
      <c r="F50" s="169" t="s">
        <v>389</v>
      </c>
      <c r="G50" s="166" t="s">
        <v>496</v>
      </c>
      <c r="H50" s="169" t="s">
        <v>422</v>
      </c>
      <c r="I50" s="169" t="s">
        <v>391</v>
      </c>
      <c r="J50" s="164" t="s">
        <v>497</v>
      </c>
    </row>
    <row r="51" ht="42" customHeight="1" spans="1:10">
      <c r="A51" s="167"/>
      <c r="B51" s="172"/>
      <c r="C51" s="25" t="s">
        <v>393</v>
      </c>
      <c r="D51" s="25" t="s">
        <v>394</v>
      </c>
      <c r="E51" s="25" t="s">
        <v>395</v>
      </c>
      <c r="F51" s="169" t="s">
        <v>389</v>
      </c>
      <c r="G51" s="166" t="s">
        <v>396</v>
      </c>
      <c r="H51" s="25"/>
      <c r="I51" s="169" t="s">
        <v>397</v>
      </c>
      <c r="J51" s="166" t="s">
        <v>474</v>
      </c>
    </row>
    <row r="52" ht="42" customHeight="1" spans="1:10">
      <c r="A52" s="167"/>
      <c r="B52" s="172"/>
      <c r="C52" s="25" t="s">
        <v>399</v>
      </c>
      <c r="D52" s="25" t="s">
        <v>400</v>
      </c>
      <c r="E52" s="25" t="s">
        <v>417</v>
      </c>
      <c r="F52" s="169" t="s">
        <v>402</v>
      </c>
      <c r="G52" s="166" t="s">
        <v>403</v>
      </c>
      <c r="H52" s="169" t="s">
        <v>404</v>
      </c>
      <c r="I52" s="169" t="s">
        <v>391</v>
      </c>
      <c r="J52" s="164" t="s">
        <v>498</v>
      </c>
    </row>
    <row r="53" ht="42" customHeight="1" spans="1:10">
      <c r="A53" s="167" t="s">
        <v>339</v>
      </c>
      <c r="B53" s="172" t="s">
        <v>499</v>
      </c>
      <c r="C53" s="25" t="s">
        <v>386</v>
      </c>
      <c r="D53" s="25" t="s">
        <v>387</v>
      </c>
      <c r="E53" s="25" t="s">
        <v>500</v>
      </c>
      <c r="F53" s="169" t="s">
        <v>389</v>
      </c>
      <c r="G53" s="166" t="s">
        <v>86</v>
      </c>
      <c r="H53" s="25" t="s">
        <v>422</v>
      </c>
      <c r="I53" s="169" t="s">
        <v>391</v>
      </c>
      <c r="J53" s="166" t="s">
        <v>501</v>
      </c>
    </row>
    <row r="54" ht="42" customHeight="1" spans="1:10">
      <c r="A54" s="167"/>
      <c r="B54" s="172"/>
      <c r="C54" s="25" t="s">
        <v>393</v>
      </c>
      <c r="D54" s="25" t="s">
        <v>394</v>
      </c>
      <c r="E54" s="25" t="s">
        <v>395</v>
      </c>
      <c r="F54" s="169" t="s">
        <v>389</v>
      </c>
      <c r="G54" s="166" t="s">
        <v>424</v>
      </c>
      <c r="H54" s="169"/>
      <c r="I54" s="169" t="s">
        <v>397</v>
      </c>
      <c r="J54" s="164" t="s">
        <v>474</v>
      </c>
    </row>
    <row r="55" ht="42" customHeight="1" spans="1:10">
      <c r="A55" s="167"/>
      <c r="B55" s="172"/>
      <c r="C55" s="25" t="s">
        <v>399</v>
      </c>
      <c r="D55" s="25" t="s">
        <v>400</v>
      </c>
      <c r="E55" s="25" t="s">
        <v>401</v>
      </c>
      <c r="F55" s="169" t="s">
        <v>402</v>
      </c>
      <c r="G55" s="166" t="s">
        <v>403</v>
      </c>
      <c r="H55" s="25" t="s">
        <v>404</v>
      </c>
      <c r="I55" s="169" t="s">
        <v>391</v>
      </c>
      <c r="J55" s="166" t="s">
        <v>405</v>
      </c>
    </row>
    <row r="56" ht="42" customHeight="1" spans="1:10">
      <c r="A56" s="167" t="s">
        <v>352</v>
      </c>
      <c r="B56" s="172" t="s">
        <v>502</v>
      </c>
      <c r="C56" s="25" t="s">
        <v>386</v>
      </c>
      <c r="D56" s="25" t="s">
        <v>387</v>
      </c>
      <c r="E56" s="25" t="s">
        <v>503</v>
      </c>
      <c r="F56" s="25" t="s">
        <v>389</v>
      </c>
      <c r="G56" s="166" t="s">
        <v>504</v>
      </c>
      <c r="H56" s="169" t="s">
        <v>390</v>
      </c>
      <c r="I56" s="25" t="s">
        <v>391</v>
      </c>
      <c r="J56" s="164" t="s">
        <v>505</v>
      </c>
    </row>
    <row r="57" ht="42" customHeight="1" spans="1:10">
      <c r="A57" s="167"/>
      <c r="B57" s="172"/>
      <c r="C57" s="25" t="s">
        <v>386</v>
      </c>
      <c r="D57" s="25" t="s">
        <v>429</v>
      </c>
      <c r="E57" s="25" t="s">
        <v>506</v>
      </c>
      <c r="F57" s="169" t="s">
        <v>402</v>
      </c>
      <c r="G57" s="166" t="s">
        <v>507</v>
      </c>
      <c r="H57" s="25"/>
      <c r="I57" s="25" t="s">
        <v>397</v>
      </c>
      <c r="J57" s="166" t="s">
        <v>508</v>
      </c>
    </row>
    <row r="58" ht="42" customHeight="1" spans="1:10">
      <c r="A58" s="167"/>
      <c r="B58" s="172"/>
      <c r="C58" s="25" t="s">
        <v>386</v>
      </c>
      <c r="D58" s="25" t="s">
        <v>429</v>
      </c>
      <c r="E58" s="25" t="s">
        <v>509</v>
      </c>
      <c r="F58" s="25" t="s">
        <v>389</v>
      </c>
      <c r="G58" s="166" t="s">
        <v>431</v>
      </c>
      <c r="H58" s="169" t="s">
        <v>404</v>
      </c>
      <c r="I58" s="25" t="s">
        <v>391</v>
      </c>
      <c r="J58" s="164" t="s">
        <v>510</v>
      </c>
    </row>
    <row r="59" ht="42" customHeight="1" spans="1:10">
      <c r="A59" s="167"/>
      <c r="B59" s="172"/>
      <c r="C59" s="25" t="s">
        <v>386</v>
      </c>
      <c r="D59" s="25" t="s">
        <v>411</v>
      </c>
      <c r="E59" s="25" t="s">
        <v>511</v>
      </c>
      <c r="F59" s="25" t="s">
        <v>389</v>
      </c>
      <c r="G59" s="166" t="s">
        <v>512</v>
      </c>
      <c r="H59" s="25"/>
      <c r="I59" s="25" t="s">
        <v>397</v>
      </c>
      <c r="J59" s="166" t="s">
        <v>513</v>
      </c>
    </row>
    <row r="60" ht="42" customHeight="1" spans="1:10">
      <c r="A60" s="167"/>
      <c r="B60" s="172"/>
      <c r="C60" s="25" t="s">
        <v>386</v>
      </c>
      <c r="D60" s="25" t="s">
        <v>411</v>
      </c>
      <c r="E60" s="25" t="s">
        <v>514</v>
      </c>
      <c r="F60" s="25" t="s">
        <v>389</v>
      </c>
      <c r="G60" s="166" t="s">
        <v>515</v>
      </c>
      <c r="H60" s="169"/>
      <c r="I60" s="25" t="s">
        <v>397</v>
      </c>
      <c r="J60" s="164" t="s">
        <v>516</v>
      </c>
    </row>
    <row r="61" ht="42" customHeight="1" spans="1:10">
      <c r="A61" s="167"/>
      <c r="B61" s="172"/>
      <c r="C61" s="25" t="s">
        <v>393</v>
      </c>
      <c r="D61" s="25" t="s">
        <v>394</v>
      </c>
      <c r="E61" s="25" t="s">
        <v>517</v>
      </c>
      <c r="F61" s="25" t="s">
        <v>389</v>
      </c>
      <c r="G61" s="166" t="s">
        <v>518</v>
      </c>
      <c r="H61" s="25"/>
      <c r="I61" s="25" t="s">
        <v>397</v>
      </c>
      <c r="J61" s="166" t="s">
        <v>519</v>
      </c>
    </row>
    <row r="62" ht="42" customHeight="1" spans="1:10">
      <c r="A62" s="167"/>
      <c r="B62" s="172"/>
      <c r="C62" s="25" t="s">
        <v>393</v>
      </c>
      <c r="D62" s="25" t="s">
        <v>520</v>
      </c>
      <c r="E62" s="25" t="s">
        <v>521</v>
      </c>
      <c r="F62" s="25" t="s">
        <v>389</v>
      </c>
      <c r="G62" s="166" t="s">
        <v>522</v>
      </c>
      <c r="H62" s="169"/>
      <c r="I62" s="25" t="s">
        <v>397</v>
      </c>
      <c r="J62" s="164" t="s">
        <v>523</v>
      </c>
    </row>
    <row r="63" ht="42" customHeight="1" spans="1:10">
      <c r="A63" s="167"/>
      <c r="B63" s="172"/>
      <c r="C63" s="25" t="s">
        <v>393</v>
      </c>
      <c r="D63" s="25" t="s">
        <v>524</v>
      </c>
      <c r="E63" s="25" t="s">
        <v>525</v>
      </c>
      <c r="F63" s="25" t="s">
        <v>389</v>
      </c>
      <c r="G63" s="166" t="s">
        <v>507</v>
      </c>
      <c r="H63" s="25"/>
      <c r="I63" s="25" t="s">
        <v>397</v>
      </c>
      <c r="J63" s="166" t="s">
        <v>526</v>
      </c>
    </row>
    <row r="64" ht="42" customHeight="1" spans="1:10">
      <c r="A64" s="167"/>
      <c r="B64" s="172"/>
      <c r="C64" s="25" t="s">
        <v>393</v>
      </c>
      <c r="D64" s="25" t="s">
        <v>524</v>
      </c>
      <c r="E64" s="25" t="s">
        <v>527</v>
      </c>
      <c r="F64" s="25" t="s">
        <v>389</v>
      </c>
      <c r="G64" s="166" t="s">
        <v>528</v>
      </c>
      <c r="H64" s="169"/>
      <c r="I64" s="25" t="s">
        <v>397</v>
      </c>
      <c r="J64" s="164" t="s">
        <v>529</v>
      </c>
    </row>
    <row r="65" ht="42" customHeight="1" spans="1:10">
      <c r="A65" s="167"/>
      <c r="B65" s="172"/>
      <c r="C65" s="25" t="s">
        <v>399</v>
      </c>
      <c r="D65" s="25" t="s">
        <v>400</v>
      </c>
      <c r="E65" s="25" t="s">
        <v>530</v>
      </c>
      <c r="F65" s="169" t="s">
        <v>402</v>
      </c>
      <c r="G65" s="166" t="s">
        <v>403</v>
      </c>
      <c r="H65" s="25" t="s">
        <v>404</v>
      </c>
      <c r="I65" s="25" t="s">
        <v>391</v>
      </c>
      <c r="J65" s="166" t="s">
        <v>531</v>
      </c>
    </row>
    <row r="66" ht="42" customHeight="1" spans="1:10">
      <c r="A66" s="167"/>
      <c r="B66" s="172"/>
      <c r="C66" s="25" t="s">
        <v>399</v>
      </c>
      <c r="D66" s="25" t="s">
        <v>400</v>
      </c>
      <c r="E66" s="25" t="s">
        <v>532</v>
      </c>
      <c r="F66" s="169" t="s">
        <v>402</v>
      </c>
      <c r="G66" s="166" t="s">
        <v>403</v>
      </c>
      <c r="H66" s="169" t="s">
        <v>404</v>
      </c>
      <c r="I66" s="25" t="s">
        <v>391</v>
      </c>
      <c r="J66" s="164" t="s">
        <v>533</v>
      </c>
    </row>
    <row r="67" ht="42" customHeight="1" spans="1:10">
      <c r="A67" s="167" t="s">
        <v>335</v>
      </c>
      <c r="B67" s="172" t="s">
        <v>385</v>
      </c>
      <c r="C67" s="25" t="s">
        <v>386</v>
      </c>
      <c r="D67" s="25" t="s">
        <v>387</v>
      </c>
      <c r="E67" s="25" t="s">
        <v>534</v>
      </c>
      <c r="F67" s="169" t="s">
        <v>389</v>
      </c>
      <c r="G67" s="166" t="s">
        <v>92</v>
      </c>
      <c r="H67" s="25" t="s">
        <v>422</v>
      </c>
      <c r="I67" s="169" t="s">
        <v>391</v>
      </c>
      <c r="J67" s="166" t="s">
        <v>535</v>
      </c>
    </row>
    <row r="68" ht="42" customHeight="1" spans="1:10">
      <c r="A68" s="167"/>
      <c r="B68" s="172"/>
      <c r="C68" s="25" t="s">
        <v>393</v>
      </c>
      <c r="D68" s="25" t="s">
        <v>394</v>
      </c>
      <c r="E68" s="25" t="s">
        <v>395</v>
      </c>
      <c r="F68" s="169" t="s">
        <v>389</v>
      </c>
      <c r="G68" s="166" t="s">
        <v>424</v>
      </c>
      <c r="H68" s="169"/>
      <c r="I68" s="169" t="s">
        <v>397</v>
      </c>
      <c r="J68" s="164" t="s">
        <v>474</v>
      </c>
    </row>
    <row r="69" ht="42" customHeight="1" spans="1:10">
      <c r="A69" s="167"/>
      <c r="B69" s="172"/>
      <c r="C69" s="25" t="s">
        <v>399</v>
      </c>
      <c r="D69" s="25" t="s">
        <v>400</v>
      </c>
      <c r="E69" s="25" t="s">
        <v>536</v>
      </c>
      <c r="F69" s="169" t="s">
        <v>402</v>
      </c>
      <c r="G69" s="166" t="s">
        <v>403</v>
      </c>
      <c r="H69" s="25" t="s">
        <v>404</v>
      </c>
      <c r="I69" s="169" t="s">
        <v>391</v>
      </c>
      <c r="J69" s="166" t="s">
        <v>537</v>
      </c>
    </row>
    <row r="70" ht="42" customHeight="1" spans="1:10">
      <c r="A70" s="167"/>
      <c r="B70" s="172"/>
      <c r="C70" s="25" t="s">
        <v>399</v>
      </c>
      <c r="D70" s="25" t="s">
        <v>400</v>
      </c>
      <c r="E70" s="25" t="s">
        <v>401</v>
      </c>
      <c r="F70" s="169" t="s">
        <v>402</v>
      </c>
      <c r="G70" s="166" t="s">
        <v>403</v>
      </c>
      <c r="H70" s="169" t="s">
        <v>404</v>
      </c>
      <c r="I70" s="169" t="s">
        <v>391</v>
      </c>
      <c r="J70" s="164" t="s">
        <v>538</v>
      </c>
    </row>
    <row r="71" ht="42" customHeight="1" spans="1:10">
      <c r="A71" s="167" t="s">
        <v>348</v>
      </c>
      <c r="B71" s="172" t="s">
        <v>539</v>
      </c>
      <c r="C71" s="25" t="s">
        <v>386</v>
      </c>
      <c r="D71" s="25" t="s">
        <v>387</v>
      </c>
      <c r="E71" s="25" t="s">
        <v>540</v>
      </c>
      <c r="F71" s="25" t="s">
        <v>389</v>
      </c>
      <c r="G71" s="166" t="s">
        <v>477</v>
      </c>
      <c r="H71" s="25" t="s">
        <v>390</v>
      </c>
      <c r="I71" s="25" t="s">
        <v>391</v>
      </c>
      <c r="J71" s="166" t="s">
        <v>541</v>
      </c>
    </row>
    <row r="72" ht="42" customHeight="1" spans="1:10">
      <c r="A72" s="167"/>
      <c r="B72" s="172"/>
      <c r="C72" s="25" t="s">
        <v>393</v>
      </c>
      <c r="D72" s="25" t="s">
        <v>394</v>
      </c>
      <c r="E72" s="25" t="s">
        <v>395</v>
      </c>
      <c r="F72" s="169" t="s">
        <v>389</v>
      </c>
      <c r="G72" s="166" t="s">
        <v>424</v>
      </c>
      <c r="H72" s="169"/>
      <c r="I72" s="25" t="s">
        <v>397</v>
      </c>
      <c r="J72" s="164" t="s">
        <v>474</v>
      </c>
    </row>
    <row r="73" ht="42" customHeight="1" spans="1:10">
      <c r="A73" s="167"/>
      <c r="B73" s="172"/>
      <c r="C73" s="25" t="s">
        <v>399</v>
      </c>
      <c r="D73" s="25" t="s">
        <v>400</v>
      </c>
      <c r="E73" s="25" t="s">
        <v>401</v>
      </c>
      <c r="F73" s="169" t="s">
        <v>402</v>
      </c>
      <c r="G73" s="166" t="s">
        <v>403</v>
      </c>
      <c r="H73" s="25" t="s">
        <v>404</v>
      </c>
      <c r="I73" s="25" t="s">
        <v>391</v>
      </c>
      <c r="J73" s="166" t="s">
        <v>405</v>
      </c>
    </row>
    <row r="74" ht="42" customHeight="1" spans="1:10">
      <c r="A74" s="167" t="s">
        <v>323</v>
      </c>
      <c r="B74" s="172" t="s">
        <v>542</v>
      </c>
      <c r="C74" s="25" t="s">
        <v>386</v>
      </c>
      <c r="D74" s="25" t="s">
        <v>387</v>
      </c>
      <c r="E74" s="25" t="s">
        <v>407</v>
      </c>
      <c r="F74" s="169" t="s">
        <v>402</v>
      </c>
      <c r="G74" s="166" t="s">
        <v>543</v>
      </c>
      <c r="H74" s="169" t="s">
        <v>544</v>
      </c>
      <c r="I74" s="169" t="s">
        <v>391</v>
      </c>
      <c r="J74" s="164" t="s">
        <v>545</v>
      </c>
    </row>
    <row r="75" ht="42" customHeight="1" spans="1:10">
      <c r="A75" s="167"/>
      <c r="B75" s="172"/>
      <c r="C75" s="25" t="s">
        <v>386</v>
      </c>
      <c r="D75" s="25" t="s">
        <v>429</v>
      </c>
      <c r="E75" s="25" t="s">
        <v>430</v>
      </c>
      <c r="F75" s="169" t="s">
        <v>402</v>
      </c>
      <c r="G75" s="166" t="s">
        <v>546</v>
      </c>
      <c r="H75" s="25" t="s">
        <v>404</v>
      </c>
      <c r="I75" s="169" t="s">
        <v>391</v>
      </c>
      <c r="J75" s="166" t="s">
        <v>547</v>
      </c>
    </row>
    <row r="76" ht="42" customHeight="1" spans="1:10">
      <c r="A76" s="167"/>
      <c r="B76" s="172"/>
      <c r="C76" s="25" t="s">
        <v>386</v>
      </c>
      <c r="D76" s="25" t="s">
        <v>429</v>
      </c>
      <c r="E76" s="25" t="s">
        <v>548</v>
      </c>
      <c r="F76" s="25" t="s">
        <v>389</v>
      </c>
      <c r="G76" s="166" t="s">
        <v>431</v>
      </c>
      <c r="H76" s="169" t="s">
        <v>404</v>
      </c>
      <c r="I76" s="169" t="s">
        <v>391</v>
      </c>
      <c r="J76" s="164" t="s">
        <v>549</v>
      </c>
    </row>
    <row r="77" ht="42" customHeight="1" spans="1:10">
      <c r="A77" s="167"/>
      <c r="B77" s="172"/>
      <c r="C77" s="25" t="s">
        <v>386</v>
      </c>
      <c r="D77" s="25" t="s">
        <v>429</v>
      </c>
      <c r="E77" s="25" t="s">
        <v>480</v>
      </c>
      <c r="F77" s="169" t="s">
        <v>402</v>
      </c>
      <c r="G77" s="166" t="s">
        <v>431</v>
      </c>
      <c r="H77" s="25" t="s">
        <v>404</v>
      </c>
      <c r="I77" s="169" t="s">
        <v>391</v>
      </c>
      <c r="J77" s="166" t="s">
        <v>550</v>
      </c>
    </row>
    <row r="78" ht="42" customHeight="1" spans="1:10">
      <c r="A78" s="167"/>
      <c r="B78" s="172"/>
      <c r="C78" s="25" t="s">
        <v>386</v>
      </c>
      <c r="D78" s="25" t="s">
        <v>429</v>
      </c>
      <c r="E78" s="25" t="s">
        <v>551</v>
      </c>
      <c r="F78" s="169" t="s">
        <v>402</v>
      </c>
      <c r="G78" s="166" t="s">
        <v>431</v>
      </c>
      <c r="H78" s="25" t="s">
        <v>404</v>
      </c>
      <c r="I78" s="169" t="s">
        <v>391</v>
      </c>
      <c r="J78" s="166" t="s">
        <v>552</v>
      </c>
    </row>
    <row r="79" ht="42" customHeight="1" spans="1:10">
      <c r="A79" s="167"/>
      <c r="B79" s="172"/>
      <c r="C79" s="25" t="s">
        <v>386</v>
      </c>
      <c r="D79" s="25" t="s">
        <v>411</v>
      </c>
      <c r="E79" s="25" t="s">
        <v>412</v>
      </c>
      <c r="F79" s="25" t="s">
        <v>389</v>
      </c>
      <c r="G79" s="166" t="s">
        <v>431</v>
      </c>
      <c r="H79" s="25" t="s">
        <v>404</v>
      </c>
      <c r="I79" s="169" t="s">
        <v>391</v>
      </c>
      <c r="J79" s="166" t="s">
        <v>413</v>
      </c>
    </row>
    <row r="80" ht="42" customHeight="1" spans="1:10">
      <c r="A80" s="167"/>
      <c r="B80" s="172"/>
      <c r="C80" s="25" t="s">
        <v>393</v>
      </c>
      <c r="D80" s="25" t="s">
        <v>394</v>
      </c>
      <c r="E80" s="25" t="s">
        <v>414</v>
      </c>
      <c r="F80" s="169" t="s">
        <v>402</v>
      </c>
      <c r="G80" s="166" t="s">
        <v>543</v>
      </c>
      <c r="H80" s="25" t="s">
        <v>422</v>
      </c>
      <c r="I80" s="169" t="s">
        <v>391</v>
      </c>
      <c r="J80" s="166" t="s">
        <v>416</v>
      </c>
    </row>
    <row r="81" ht="42" customHeight="1" spans="1:10">
      <c r="A81" s="167"/>
      <c r="B81" s="172"/>
      <c r="C81" s="25" t="s">
        <v>399</v>
      </c>
      <c r="D81" s="25" t="s">
        <v>400</v>
      </c>
      <c r="E81" s="25" t="s">
        <v>417</v>
      </c>
      <c r="F81" s="169" t="s">
        <v>402</v>
      </c>
      <c r="G81" s="166" t="s">
        <v>460</v>
      </c>
      <c r="H81" s="25" t="s">
        <v>404</v>
      </c>
      <c r="I81" s="169" t="s">
        <v>391</v>
      </c>
      <c r="J81" s="166" t="s">
        <v>418</v>
      </c>
    </row>
    <row r="82" ht="42" customHeight="1" spans="1:10">
      <c r="A82" s="173" t="s">
        <v>358</v>
      </c>
      <c r="B82" s="173" t="s">
        <v>553</v>
      </c>
      <c r="C82" s="25" t="s">
        <v>386</v>
      </c>
      <c r="D82" s="25" t="s">
        <v>387</v>
      </c>
      <c r="E82" s="25" t="s">
        <v>554</v>
      </c>
      <c r="F82" s="25" t="s">
        <v>389</v>
      </c>
      <c r="G82" s="166" t="s">
        <v>93</v>
      </c>
      <c r="H82" s="25" t="s">
        <v>409</v>
      </c>
      <c r="I82" s="169" t="s">
        <v>391</v>
      </c>
      <c r="J82" s="166" t="s">
        <v>555</v>
      </c>
    </row>
    <row r="83" ht="42" customHeight="1" spans="1:10">
      <c r="A83" s="174"/>
      <c r="B83" s="174"/>
      <c r="C83" s="25" t="s">
        <v>386</v>
      </c>
      <c r="D83" s="25" t="s">
        <v>387</v>
      </c>
      <c r="E83" s="25" t="s">
        <v>476</v>
      </c>
      <c r="F83" s="25" t="s">
        <v>402</v>
      </c>
      <c r="G83" s="166" t="s">
        <v>88</v>
      </c>
      <c r="H83" s="25" t="s">
        <v>478</v>
      </c>
      <c r="I83" s="169" t="s">
        <v>391</v>
      </c>
      <c r="J83" s="166" t="s">
        <v>556</v>
      </c>
    </row>
    <row r="84" ht="42" customHeight="1" spans="1:10">
      <c r="A84" s="174"/>
      <c r="B84" s="174"/>
      <c r="C84" s="25" t="s">
        <v>386</v>
      </c>
      <c r="D84" s="25" t="s">
        <v>411</v>
      </c>
      <c r="E84" s="25" t="s">
        <v>557</v>
      </c>
      <c r="F84" s="25" t="s">
        <v>389</v>
      </c>
      <c r="G84" s="166" t="s">
        <v>434</v>
      </c>
      <c r="H84" s="25" t="s">
        <v>404</v>
      </c>
      <c r="I84" s="169" t="s">
        <v>391</v>
      </c>
      <c r="J84" s="166" t="s">
        <v>558</v>
      </c>
    </row>
    <row r="85" ht="42" customHeight="1" spans="1:10">
      <c r="A85" s="174"/>
      <c r="B85" s="174"/>
      <c r="C85" s="25" t="s">
        <v>393</v>
      </c>
      <c r="D85" s="25" t="s">
        <v>394</v>
      </c>
      <c r="E85" s="25" t="s">
        <v>485</v>
      </c>
      <c r="F85" s="25" t="s">
        <v>402</v>
      </c>
      <c r="G85" s="166" t="s">
        <v>403</v>
      </c>
      <c r="H85" s="25" t="s">
        <v>404</v>
      </c>
      <c r="I85" s="169" t="s">
        <v>391</v>
      </c>
      <c r="J85" s="166" t="s">
        <v>559</v>
      </c>
    </row>
    <row r="86" ht="42" customHeight="1" spans="1:10">
      <c r="A86" s="175"/>
      <c r="B86" s="175"/>
      <c r="C86" s="25" t="s">
        <v>399</v>
      </c>
      <c r="D86" s="25" t="s">
        <v>400</v>
      </c>
      <c r="E86" s="25" t="s">
        <v>489</v>
      </c>
      <c r="F86" s="25" t="s">
        <v>402</v>
      </c>
      <c r="G86" s="166" t="s">
        <v>403</v>
      </c>
      <c r="H86" s="25" t="s">
        <v>404</v>
      </c>
      <c r="I86" s="169" t="s">
        <v>391</v>
      </c>
      <c r="J86" s="166" t="s">
        <v>490</v>
      </c>
    </row>
    <row r="87" ht="42" customHeight="1" spans="1:10">
      <c r="A87" s="173" t="s">
        <v>360</v>
      </c>
      <c r="B87" s="173" t="s">
        <v>560</v>
      </c>
      <c r="C87" s="25" t="s">
        <v>386</v>
      </c>
      <c r="D87" s="25" t="s">
        <v>387</v>
      </c>
      <c r="E87" s="25" t="s">
        <v>561</v>
      </c>
      <c r="F87" s="25" t="s">
        <v>402</v>
      </c>
      <c r="G87" s="166" t="s">
        <v>562</v>
      </c>
      <c r="H87" s="25" t="s">
        <v>563</v>
      </c>
      <c r="I87" s="25" t="s">
        <v>391</v>
      </c>
      <c r="J87" s="166" t="s">
        <v>564</v>
      </c>
    </row>
    <row r="88" ht="42" customHeight="1" spans="1:10">
      <c r="A88" s="174"/>
      <c r="B88" s="174"/>
      <c r="C88" s="25" t="s">
        <v>386</v>
      </c>
      <c r="D88" s="25" t="s">
        <v>387</v>
      </c>
      <c r="E88" s="25" t="s">
        <v>565</v>
      </c>
      <c r="F88" s="25" t="s">
        <v>402</v>
      </c>
      <c r="G88" s="166" t="s">
        <v>566</v>
      </c>
      <c r="H88" s="25" t="s">
        <v>478</v>
      </c>
      <c r="I88" s="25" t="s">
        <v>391</v>
      </c>
      <c r="J88" s="166" t="s">
        <v>567</v>
      </c>
    </row>
    <row r="89" ht="42" customHeight="1" spans="1:10">
      <c r="A89" s="174"/>
      <c r="B89" s="174"/>
      <c r="C89" s="25" t="s">
        <v>386</v>
      </c>
      <c r="D89" s="25" t="s">
        <v>387</v>
      </c>
      <c r="E89" s="25" t="s">
        <v>568</v>
      </c>
      <c r="F89" s="25" t="s">
        <v>402</v>
      </c>
      <c r="G89" s="166" t="s">
        <v>89</v>
      </c>
      <c r="H89" s="25" t="s">
        <v>478</v>
      </c>
      <c r="I89" s="25" t="s">
        <v>391</v>
      </c>
      <c r="J89" s="166" t="s">
        <v>568</v>
      </c>
    </row>
    <row r="90" ht="42" customHeight="1" spans="1:10">
      <c r="A90" s="174"/>
      <c r="B90" s="174"/>
      <c r="C90" s="25" t="s">
        <v>386</v>
      </c>
      <c r="D90" s="25" t="s">
        <v>387</v>
      </c>
      <c r="E90" s="25" t="s">
        <v>569</v>
      </c>
      <c r="F90" s="25" t="s">
        <v>402</v>
      </c>
      <c r="G90" s="166" t="s">
        <v>570</v>
      </c>
      <c r="H90" s="25" t="s">
        <v>571</v>
      </c>
      <c r="I90" s="25" t="s">
        <v>391</v>
      </c>
      <c r="J90" s="166" t="s">
        <v>572</v>
      </c>
    </row>
    <row r="91" ht="42" customHeight="1" spans="1:10">
      <c r="A91" s="174"/>
      <c r="B91" s="174"/>
      <c r="C91" s="25" t="s">
        <v>386</v>
      </c>
      <c r="D91" s="25" t="s">
        <v>387</v>
      </c>
      <c r="E91" s="25" t="s">
        <v>573</v>
      </c>
      <c r="F91" s="25" t="s">
        <v>402</v>
      </c>
      <c r="G91" s="166" t="s">
        <v>574</v>
      </c>
      <c r="H91" s="25" t="s">
        <v>492</v>
      </c>
      <c r="I91" s="25" t="s">
        <v>391</v>
      </c>
      <c r="J91" s="166" t="s">
        <v>575</v>
      </c>
    </row>
    <row r="92" ht="42" customHeight="1" spans="1:10">
      <c r="A92" s="174"/>
      <c r="B92" s="174"/>
      <c r="C92" s="25" t="s">
        <v>386</v>
      </c>
      <c r="D92" s="25" t="s">
        <v>387</v>
      </c>
      <c r="E92" s="25" t="s">
        <v>576</v>
      </c>
      <c r="F92" s="25" t="s">
        <v>402</v>
      </c>
      <c r="G92" s="166" t="s">
        <v>577</v>
      </c>
      <c r="H92" s="25" t="s">
        <v>578</v>
      </c>
      <c r="I92" s="25" t="s">
        <v>391</v>
      </c>
      <c r="J92" s="166" t="s">
        <v>579</v>
      </c>
    </row>
    <row r="93" ht="42" customHeight="1" spans="1:10">
      <c r="A93" s="174"/>
      <c r="B93" s="174"/>
      <c r="C93" s="25" t="s">
        <v>386</v>
      </c>
      <c r="D93" s="25" t="s">
        <v>429</v>
      </c>
      <c r="E93" s="25" t="s">
        <v>580</v>
      </c>
      <c r="F93" s="25" t="s">
        <v>402</v>
      </c>
      <c r="G93" s="166" t="s">
        <v>460</v>
      </c>
      <c r="H93" s="25" t="s">
        <v>404</v>
      </c>
      <c r="I93" s="25" t="s">
        <v>397</v>
      </c>
      <c r="J93" s="166" t="s">
        <v>581</v>
      </c>
    </row>
    <row r="94" ht="42" customHeight="1" spans="1:10">
      <c r="A94" s="174"/>
      <c r="B94" s="174"/>
      <c r="C94" s="25" t="s">
        <v>386</v>
      </c>
      <c r="D94" s="25" t="s">
        <v>429</v>
      </c>
      <c r="E94" s="25" t="s">
        <v>582</v>
      </c>
      <c r="F94" s="25" t="s">
        <v>402</v>
      </c>
      <c r="G94" s="166" t="s">
        <v>460</v>
      </c>
      <c r="H94" s="25" t="s">
        <v>404</v>
      </c>
      <c r="I94" s="25" t="s">
        <v>397</v>
      </c>
      <c r="J94" s="166" t="s">
        <v>583</v>
      </c>
    </row>
    <row r="95" ht="42" customHeight="1" spans="1:10">
      <c r="A95" s="174"/>
      <c r="B95" s="174"/>
      <c r="C95" s="25" t="s">
        <v>386</v>
      </c>
      <c r="D95" s="25" t="s">
        <v>411</v>
      </c>
      <c r="E95" s="25" t="s">
        <v>584</v>
      </c>
      <c r="F95" s="25" t="s">
        <v>389</v>
      </c>
      <c r="G95" s="166" t="s">
        <v>585</v>
      </c>
      <c r="H95" s="25" t="s">
        <v>586</v>
      </c>
      <c r="I95" s="25" t="s">
        <v>397</v>
      </c>
      <c r="J95" s="166" t="s">
        <v>587</v>
      </c>
    </row>
    <row r="96" ht="42" customHeight="1" spans="1:10">
      <c r="A96" s="174"/>
      <c r="B96" s="174"/>
      <c r="C96" s="25" t="s">
        <v>393</v>
      </c>
      <c r="D96" s="25" t="s">
        <v>588</v>
      </c>
      <c r="E96" s="25" t="s">
        <v>589</v>
      </c>
      <c r="F96" s="25" t="s">
        <v>402</v>
      </c>
      <c r="G96" s="166" t="s">
        <v>590</v>
      </c>
      <c r="H96" s="25" t="s">
        <v>586</v>
      </c>
      <c r="I96" s="25" t="s">
        <v>397</v>
      </c>
      <c r="J96" s="166" t="s">
        <v>591</v>
      </c>
    </row>
    <row r="97" ht="42" customHeight="1" spans="1:10">
      <c r="A97" s="174"/>
      <c r="B97" s="174"/>
      <c r="C97" s="25" t="s">
        <v>393</v>
      </c>
      <c r="D97" s="25" t="s">
        <v>394</v>
      </c>
      <c r="E97" s="25" t="s">
        <v>592</v>
      </c>
      <c r="F97" s="25" t="s">
        <v>593</v>
      </c>
      <c r="G97" s="166" t="s">
        <v>88</v>
      </c>
      <c r="H97" s="25" t="s">
        <v>478</v>
      </c>
      <c r="I97" s="25" t="s">
        <v>391</v>
      </c>
      <c r="J97" s="166" t="s">
        <v>594</v>
      </c>
    </row>
    <row r="98" ht="42" customHeight="1" spans="1:10">
      <c r="A98" s="174"/>
      <c r="B98" s="174"/>
      <c r="C98" s="25" t="s">
        <v>393</v>
      </c>
      <c r="D98" s="25" t="s">
        <v>394</v>
      </c>
      <c r="E98" s="25" t="s">
        <v>595</v>
      </c>
      <c r="F98" s="25" t="s">
        <v>389</v>
      </c>
      <c r="G98" s="166" t="s">
        <v>596</v>
      </c>
      <c r="H98" s="25" t="s">
        <v>586</v>
      </c>
      <c r="I98" s="25" t="s">
        <v>397</v>
      </c>
      <c r="J98" s="166" t="s">
        <v>597</v>
      </c>
    </row>
    <row r="99" ht="42" customHeight="1" spans="1:10">
      <c r="A99" s="175"/>
      <c r="B99" s="175"/>
      <c r="C99" s="25" t="s">
        <v>399</v>
      </c>
      <c r="D99" s="25" t="s">
        <v>400</v>
      </c>
      <c r="E99" s="25" t="s">
        <v>598</v>
      </c>
      <c r="F99" s="25" t="s">
        <v>402</v>
      </c>
      <c r="G99" s="166" t="s">
        <v>403</v>
      </c>
      <c r="H99" s="25" t="s">
        <v>404</v>
      </c>
      <c r="I99" s="25" t="s">
        <v>391</v>
      </c>
      <c r="J99" s="166" t="s">
        <v>599</v>
      </c>
    </row>
    <row r="100" ht="42" customHeight="1" spans="1:10">
      <c r="A100" s="174" t="s">
        <v>364</v>
      </c>
      <c r="B100" s="174" t="s">
        <v>600</v>
      </c>
      <c r="C100" s="25" t="s">
        <v>386</v>
      </c>
      <c r="D100" s="25" t="s">
        <v>387</v>
      </c>
      <c r="E100" s="25" t="s">
        <v>601</v>
      </c>
      <c r="F100" s="25" t="s">
        <v>389</v>
      </c>
      <c r="G100" s="166">
        <v>100</v>
      </c>
      <c r="H100" s="25" t="s">
        <v>404</v>
      </c>
      <c r="I100" s="25" t="s">
        <v>391</v>
      </c>
      <c r="J100" s="166" t="s">
        <v>602</v>
      </c>
    </row>
    <row r="101" ht="42" customHeight="1" spans="1:10">
      <c r="A101" s="174"/>
      <c r="B101" s="174"/>
      <c r="C101" s="25" t="s">
        <v>386</v>
      </c>
      <c r="D101" s="25" t="s">
        <v>387</v>
      </c>
      <c r="E101" s="25" t="s">
        <v>603</v>
      </c>
      <c r="F101" s="25" t="s">
        <v>389</v>
      </c>
      <c r="G101" s="166">
        <v>100</v>
      </c>
      <c r="H101" s="25" t="s">
        <v>404</v>
      </c>
      <c r="I101" s="25" t="s">
        <v>391</v>
      </c>
      <c r="J101" s="166" t="s">
        <v>604</v>
      </c>
    </row>
    <row r="102" ht="42" customHeight="1" spans="1:10">
      <c r="A102" s="174"/>
      <c r="B102" s="174"/>
      <c r="C102" s="25" t="s">
        <v>393</v>
      </c>
      <c r="D102" s="25" t="s">
        <v>588</v>
      </c>
      <c r="E102" s="25" t="s">
        <v>605</v>
      </c>
      <c r="F102" s="25" t="s">
        <v>389</v>
      </c>
      <c r="G102" s="166">
        <v>100</v>
      </c>
      <c r="H102" s="25" t="s">
        <v>404</v>
      </c>
      <c r="I102" s="25" t="s">
        <v>391</v>
      </c>
      <c r="J102" s="166" t="s">
        <v>606</v>
      </c>
    </row>
    <row r="103" ht="42" customHeight="1" spans="1:10">
      <c r="A103" s="175"/>
      <c r="B103" s="175"/>
      <c r="C103" s="25" t="s">
        <v>399</v>
      </c>
      <c r="D103" s="25" t="s">
        <v>400</v>
      </c>
      <c r="E103" s="25" t="s">
        <v>607</v>
      </c>
      <c r="F103" s="25" t="s">
        <v>402</v>
      </c>
      <c r="G103" s="166">
        <v>85</v>
      </c>
      <c r="H103" s="25" t="s">
        <v>404</v>
      </c>
      <c r="I103" s="25" t="s">
        <v>391</v>
      </c>
      <c r="J103" s="166" t="s">
        <v>608</v>
      </c>
    </row>
    <row r="104" ht="42" customHeight="1" spans="1:10">
      <c r="A104" s="174" t="s">
        <v>366</v>
      </c>
      <c r="B104" s="174" t="s">
        <v>609</v>
      </c>
      <c r="C104" s="25" t="s">
        <v>386</v>
      </c>
      <c r="D104" s="25" t="s">
        <v>387</v>
      </c>
      <c r="E104" s="25" t="s">
        <v>503</v>
      </c>
      <c r="F104" s="25" t="s">
        <v>389</v>
      </c>
      <c r="G104" s="166" t="s">
        <v>610</v>
      </c>
      <c r="H104" s="25" t="s">
        <v>390</v>
      </c>
      <c r="I104" s="25" t="s">
        <v>391</v>
      </c>
      <c r="J104" s="166" t="s">
        <v>611</v>
      </c>
    </row>
    <row r="105" ht="42" customHeight="1" spans="1:10">
      <c r="A105" s="174"/>
      <c r="B105" s="174"/>
      <c r="C105" s="25" t="s">
        <v>386</v>
      </c>
      <c r="D105" s="25" t="s">
        <v>429</v>
      </c>
      <c r="E105" s="25" t="s">
        <v>612</v>
      </c>
      <c r="F105" s="25" t="s">
        <v>389</v>
      </c>
      <c r="G105" s="166" t="s">
        <v>431</v>
      </c>
      <c r="H105" s="25" t="s">
        <v>404</v>
      </c>
      <c r="I105" s="25" t="s">
        <v>391</v>
      </c>
      <c r="J105" s="166" t="s">
        <v>613</v>
      </c>
    </row>
    <row r="106" ht="42" customHeight="1" spans="1:10">
      <c r="A106" s="174"/>
      <c r="B106" s="174"/>
      <c r="C106" s="25" t="s">
        <v>386</v>
      </c>
      <c r="D106" s="25" t="s">
        <v>411</v>
      </c>
      <c r="E106" s="25" t="s">
        <v>511</v>
      </c>
      <c r="F106" s="25" t="s">
        <v>389</v>
      </c>
      <c r="G106" s="166" t="s">
        <v>614</v>
      </c>
      <c r="H106" s="25" t="s">
        <v>404</v>
      </c>
      <c r="I106" s="25" t="s">
        <v>397</v>
      </c>
      <c r="J106" s="166" t="s">
        <v>615</v>
      </c>
    </row>
    <row r="107" ht="42" customHeight="1" spans="1:10">
      <c r="A107" s="174"/>
      <c r="B107" s="174"/>
      <c r="C107" s="25" t="s">
        <v>393</v>
      </c>
      <c r="D107" s="25" t="s">
        <v>394</v>
      </c>
      <c r="E107" s="25" t="s">
        <v>517</v>
      </c>
      <c r="F107" s="25" t="s">
        <v>389</v>
      </c>
      <c r="G107" s="166" t="s">
        <v>518</v>
      </c>
      <c r="H107" s="25" t="s">
        <v>404</v>
      </c>
      <c r="I107" s="25" t="s">
        <v>397</v>
      </c>
      <c r="J107" s="166" t="s">
        <v>616</v>
      </c>
    </row>
    <row r="108" ht="42" customHeight="1" spans="1:10">
      <c r="A108" s="175"/>
      <c r="B108" s="175"/>
      <c r="C108" s="25" t="s">
        <v>399</v>
      </c>
      <c r="D108" s="25" t="s">
        <v>400</v>
      </c>
      <c r="E108" s="25" t="s">
        <v>530</v>
      </c>
      <c r="F108" s="25" t="s">
        <v>402</v>
      </c>
      <c r="G108" s="166" t="s">
        <v>403</v>
      </c>
      <c r="H108" s="25" t="s">
        <v>404</v>
      </c>
      <c r="I108" s="25" t="s">
        <v>391</v>
      </c>
      <c r="J108" s="166" t="s">
        <v>617</v>
      </c>
    </row>
    <row r="109" ht="42" customHeight="1" spans="1:10">
      <c r="A109" s="25" t="s">
        <v>368</v>
      </c>
      <c r="B109" s="25" t="s">
        <v>618</v>
      </c>
      <c r="C109" s="25" t="s">
        <v>386</v>
      </c>
      <c r="D109" s="25" t="s">
        <v>387</v>
      </c>
      <c r="E109" s="25" t="s">
        <v>619</v>
      </c>
      <c r="F109" s="25" t="s">
        <v>389</v>
      </c>
      <c r="G109" s="166" t="s">
        <v>620</v>
      </c>
      <c r="H109" s="25" t="s">
        <v>621</v>
      </c>
      <c r="I109" s="25" t="s">
        <v>391</v>
      </c>
      <c r="J109" s="166" t="s">
        <v>622</v>
      </c>
    </row>
    <row r="110" ht="42" customHeight="1" spans="1:10">
      <c r="A110" s="25"/>
      <c r="B110" s="25"/>
      <c r="C110" s="25" t="s">
        <v>386</v>
      </c>
      <c r="D110" s="25" t="s">
        <v>411</v>
      </c>
      <c r="E110" s="25" t="s">
        <v>623</v>
      </c>
      <c r="F110" s="25" t="s">
        <v>402</v>
      </c>
      <c r="G110" s="166" t="s">
        <v>486</v>
      </c>
      <c r="H110" s="25" t="s">
        <v>404</v>
      </c>
      <c r="I110" s="25" t="s">
        <v>397</v>
      </c>
      <c r="J110" s="166" t="s">
        <v>624</v>
      </c>
    </row>
    <row r="111" ht="42" customHeight="1" spans="1:10">
      <c r="A111" s="25"/>
      <c r="B111" s="25"/>
      <c r="C111" s="25" t="s">
        <v>393</v>
      </c>
      <c r="D111" s="25" t="s">
        <v>394</v>
      </c>
      <c r="E111" s="25" t="s">
        <v>625</v>
      </c>
      <c r="F111" s="25" t="s">
        <v>389</v>
      </c>
      <c r="G111" s="166" t="s">
        <v>626</v>
      </c>
      <c r="H111" s="25" t="s">
        <v>586</v>
      </c>
      <c r="I111" s="25" t="s">
        <v>397</v>
      </c>
      <c r="J111" s="166" t="s">
        <v>627</v>
      </c>
    </row>
    <row r="112" ht="42" customHeight="1" spans="1:10">
      <c r="A112" s="25"/>
      <c r="B112" s="25"/>
      <c r="C112" s="25" t="s">
        <v>399</v>
      </c>
      <c r="D112" s="25" t="s">
        <v>400</v>
      </c>
      <c r="E112" s="25" t="s">
        <v>400</v>
      </c>
      <c r="F112" s="25" t="s">
        <v>402</v>
      </c>
      <c r="G112" s="166" t="s">
        <v>434</v>
      </c>
      <c r="H112" s="25" t="s">
        <v>404</v>
      </c>
      <c r="I112" s="25" t="s">
        <v>397</v>
      </c>
      <c r="J112" s="166" t="s">
        <v>628</v>
      </c>
    </row>
    <row r="113" ht="42" customHeight="1"/>
    <row r="114" ht="42" customHeight="1"/>
    <row r="115" ht="42" customHeight="1"/>
    <row r="116" ht="42" customHeight="1"/>
    <row r="117" ht="42" customHeight="1"/>
    <row r="118" ht="42" customHeight="1"/>
    <row r="119" ht="42" customHeight="1"/>
    <row r="120" ht="42" customHeight="1"/>
    <row r="121" ht="42" customHeight="1"/>
    <row r="122" ht="42" customHeight="1"/>
    <row r="123" ht="42" customHeight="1"/>
    <row r="124" ht="42" customHeight="1"/>
    <row r="125" ht="42" customHeight="1"/>
    <row r="126" ht="42" customHeight="1"/>
    <row r="127" ht="42" customHeight="1"/>
    <row r="128" ht="42" customHeight="1"/>
    <row r="129" ht="42" customHeight="1"/>
    <row r="130" ht="42" customHeight="1"/>
    <row r="131" ht="42" customHeight="1"/>
    <row r="132" ht="42" customHeight="1"/>
    <row r="133" ht="42" customHeight="1"/>
    <row r="134" ht="42" customHeight="1"/>
    <row r="135" ht="42" customHeight="1"/>
    <row r="136" ht="42" customHeight="1"/>
    <row r="137" ht="42" customHeight="1"/>
    <row r="138" ht="42" customHeight="1"/>
    <row r="139" ht="42" customHeight="1"/>
    <row r="140" ht="42" customHeight="1"/>
    <row r="141" ht="42" customHeight="1"/>
    <row r="142" ht="42" customHeight="1"/>
    <row r="143" ht="42" customHeight="1"/>
    <row r="144" ht="42" customHeight="1"/>
    <row r="145" ht="42" customHeight="1"/>
    <row r="146" ht="42" customHeight="1"/>
    <row r="147" ht="42" customHeight="1"/>
    <row r="148" ht="42" customHeight="1"/>
    <row r="149" ht="42" customHeight="1"/>
    <row r="150" ht="42" customHeight="1"/>
    <row r="151" ht="42" customHeight="1"/>
    <row r="152" ht="42" customHeight="1"/>
    <row r="153" ht="42" customHeight="1"/>
    <row r="154" ht="42" customHeight="1"/>
    <row r="155" ht="42" customHeight="1"/>
    <row r="156" ht="42" customHeight="1"/>
    <row r="157" ht="42" customHeight="1"/>
    <row r="158" ht="42" customHeight="1"/>
    <row r="159" ht="42" customHeight="1"/>
    <row r="160" ht="42" customHeight="1"/>
    <row r="161" ht="42" customHeight="1"/>
    <row r="162" ht="42" customHeight="1"/>
    <row r="163" ht="42" customHeight="1"/>
    <row r="164" ht="42" customHeight="1"/>
    <row r="165" ht="42" customHeight="1"/>
    <row r="166" ht="42" customHeight="1"/>
    <row r="167" ht="42" customHeight="1"/>
    <row r="168" ht="42" customHeight="1"/>
    <row r="169" ht="42" customHeight="1"/>
    <row r="170" ht="42" customHeight="1"/>
    <row r="171" ht="42" customHeight="1"/>
    <row r="172" ht="42" customHeight="1"/>
    <row r="173" ht="42" customHeight="1"/>
    <row r="174" ht="42" customHeight="1"/>
    <row r="175" ht="42" customHeight="1"/>
    <row r="176" ht="42" customHeight="1"/>
    <row r="177" ht="42" customHeight="1"/>
    <row r="178" ht="42" customHeight="1"/>
    <row r="179" ht="42" customHeight="1"/>
    <row r="180" ht="42" customHeight="1"/>
    <row r="181" ht="42" customHeight="1"/>
    <row r="182" ht="42" customHeight="1"/>
    <row r="183" ht="42" customHeight="1"/>
    <row r="184" ht="42" customHeight="1"/>
    <row r="185" ht="42" customHeight="1"/>
    <row r="186" ht="42" customHeight="1"/>
    <row r="187" ht="42" customHeight="1"/>
    <row r="188" ht="42" customHeight="1"/>
    <row r="189" ht="42" customHeight="1"/>
    <row r="190" ht="42" customHeight="1"/>
    <row r="191" ht="42" customHeight="1"/>
    <row r="192" ht="42" customHeight="1"/>
    <row r="193" ht="42" customHeight="1"/>
    <row r="194" ht="42" customHeight="1"/>
    <row r="195" ht="42" customHeight="1"/>
    <row r="196" ht="42" customHeight="1"/>
    <row r="197" ht="42" customHeight="1"/>
    <row r="198" ht="42" customHeight="1"/>
    <row r="199" ht="42" customHeight="1"/>
    <row r="200" ht="42" customHeight="1"/>
    <row r="201" ht="42" customHeight="1"/>
    <row r="202" ht="42" customHeight="1"/>
    <row r="203" ht="42" customHeight="1"/>
    <row r="204" ht="42" customHeight="1"/>
    <row r="205" ht="42" customHeight="1"/>
    <row r="206" ht="42" customHeight="1"/>
    <row r="207" ht="42" customHeight="1"/>
    <row r="208" ht="42" customHeight="1"/>
    <row r="209" ht="42" customHeight="1"/>
    <row r="210" ht="42" customHeight="1"/>
    <row r="211" ht="42" customHeight="1"/>
    <row r="212" ht="42" customHeight="1"/>
    <row r="213" ht="42" customHeight="1"/>
    <row r="214" ht="42" customHeight="1"/>
    <row r="215" ht="42" customHeight="1"/>
    <row r="216" ht="42" customHeight="1"/>
    <row r="217" ht="42" customHeight="1"/>
    <row r="218" ht="42" customHeight="1"/>
    <row r="219" ht="42" customHeight="1"/>
    <row r="220" ht="42" customHeight="1"/>
    <row r="221" ht="42" customHeight="1"/>
    <row r="222" ht="42" customHeight="1"/>
    <row r="223" ht="42" customHeight="1"/>
    <row r="224" ht="42" customHeight="1"/>
    <row r="225" ht="42" customHeight="1"/>
  </sheetData>
  <mergeCells count="44">
    <mergeCell ref="A2:J2"/>
    <mergeCell ref="A3:H3"/>
    <mergeCell ref="A8:A10"/>
    <mergeCell ref="A11:A14"/>
    <mergeCell ref="A15:A17"/>
    <mergeCell ref="A18:A23"/>
    <mergeCell ref="A24:A26"/>
    <mergeCell ref="A27:A29"/>
    <mergeCell ref="A30:A37"/>
    <mergeCell ref="A38:A40"/>
    <mergeCell ref="A41:A46"/>
    <mergeCell ref="A47:A49"/>
    <mergeCell ref="A50:A52"/>
    <mergeCell ref="A53:A55"/>
    <mergeCell ref="A56:A66"/>
    <mergeCell ref="A67:A70"/>
    <mergeCell ref="A71:A73"/>
    <mergeCell ref="A74:A81"/>
    <mergeCell ref="A82:A86"/>
    <mergeCell ref="A87:A99"/>
    <mergeCell ref="A100:A103"/>
    <mergeCell ref="A104:A108"/>
    <mergeCell ref="A109:A112"/>
    <mergeCell ref="B8:B10"/>
    <mergeCell ref="B11:B14"/>
    <mergeCell ref="B15:B17"/>
    <mergeCell ref="B18:B23"/>
    <mergeCell ref="B24:B26"/>
    <mergeCell ref="B27:B29"/>
    <mergeCell ref="B30:B37"/>
    <mergeCell ref="B38:B40"/>
    <mergeCell ref="B41:B46"/>
    <mergeCell ref="B47:B49"/>
    <mergeCell ref="B50:B52"/>
    <mergeCell ref="B53:B55"/>
    <mergeCell ref="B56:B66"/>
    <mergeCell ref="B67:B70"/>
    <mergeCell ref="B71:B73"/>
    <mergeCell ref="B74:B81"/>
    <mergeCell ref="B82:B86"/>
    <mergeCell ref="B87:B99"/>
    <mergeCell ref="B100:B103"/>
    <mergeCell ref="B104:B108"/>
    <mergeCell ref="B109:B112"/>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孙菀檠</cp:lastModifiedBy>
  <dcterms:created xsi:type="dcterms:W3CDTF">2026-02-03T07:40:00Z</dcterms:created>
  <dcterms:modified xsi:type="dcterms:W3CDTF">2026-05-12T01:52:42Z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