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8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2" hidden="1">'部门支出预算表01-3'!$A$7:$O$29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<sst xmlns="http://schemas.openxmlformats.org/spreadsheetml/2006/main" count="1250" uniqueCount="433">
  <si>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</si>
  <si>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</si>
  <si>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</si>
  <si>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</si>
  <si>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</si>
  <si>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</si>
  <si>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</si>
  <si>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</si>
  <si>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</si>
  <si>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</si>
  <si>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</si>
  <si>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</si>
  <si>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</si>
  <si>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</si>
  <si>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</si>
  <si>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</si>
  <si>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</si>
  <si>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</si>
  <si>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</si>
  <si>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</si>
  <si>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</si>
  <si>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</si>
  <si>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</si>
  <si>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</si>
  <si>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</si>
  <si>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</si>
  <si>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</si>
  <si>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</si>
  <si>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</si>
  <si>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</si>
  <si>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</si>
  <si>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</si>
  <si>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</si>
  <si>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</si>
  <si>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</si>
  <si>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</si>
  <si>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</si>
  <si>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</si>
  <si>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</si>
  <si>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</si>
  <si>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</si>
  <si>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</si>
  <si>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</si>
  <si>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</si>
  <si>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</si>
  <si>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</si>
  <si>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</si>
  <si>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</si>
  <si>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</si>
  <si>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</si>
  <si>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</si>
  <si>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</si>
  <si>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</si>
  <si>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</si>
  <si>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</si>
  <si>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</si>
  <si>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</si>
  <si>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</si>
  <si>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</si>
  <si>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</si>
  <si>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</si>
  <si>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</si>
  <si>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</si>
  <si>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</si>
  <si>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</si>
  <si>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</si>
  <si>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</si>
  <si>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</si>
  <si>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</si>
  <si>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禄劝彝族苗族自治县翠华镇卫生院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</si>
  <si>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</si>
  <si>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</si>
  <si>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</si>
  <si>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</si>
  <si>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</si>
  <si>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</si>
  <si>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</si>
  <si>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</si>
  <si>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</si>
  <si>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</si>
  <si>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</si>
  <si>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</si>
  <si>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</si>
  <si>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</si>
  <si>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</si>
  <si>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</si>
  <si>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</si>
  <si>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</si>
  <si>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</si>
  <si>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</si>
  <si>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</si>
  <si>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</si>
  <si>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</si>
  <si>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</si>
  <si>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</si>
  <si>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</si>
  <si>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</si>
  <si>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</si>
  <si>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</si>
  <si>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</si>
  <si>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</si>
  <si>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</si>
  <si>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</si>
  <si>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</si>
  <si>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</si>
  <si>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</si>
  <si>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</si>
  <si>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</si>
  <si>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</si>
  <si>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</si>
  <si>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</si>
  <si>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</si>
  <si>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</si>
  <si>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</si>
  <si>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</si>
  <si>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</si>
  <si>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</si>
  <si>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</si>
  <si>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</si>
  <si>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 xml:space="preserve">  公共卫生</t>
  </si>
  <si>
    <t xml:space="preserve">    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</si>
  <si>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</si>
  <si>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</si>
  <si>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</si>
  <si>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</si>
  <si>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</si>
  <si>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</si>
  <si>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</si>
  <si>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</si>
  <si>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</si>
  <si>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</si>
  <si>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</si>
  <si>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</si>
  <si>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</si>
  <si>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</si>
  <si>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</si>
  <si>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</si>
  <si>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</si>
  <si>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</si>
  <si>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</si>
  <si>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</si>
  <si>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</si>
  <si>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</si>
  <si>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</si>
  <si>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</si>
  <si>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</si>
  <si>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</si>
  <si>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</si>
  <si>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</si>
  <si>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</si>
  <si>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</si>
  <si>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</si>
  <si>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</si>
  <si>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</si>
  <si>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</si>
  <si>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</si>
  <si>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</si>
  <si>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</si>
  <si>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</si>
  <si>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</si>
  <si>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</si>
  <si>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</si>
  <si>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</si>
  <si>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</si>
  <si>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</si>
  <si>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</si>
  <si>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</si>
  <si>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</si>
  <si>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</si>
  <si>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</si>
  <si>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</si>
  <si>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</si>
  <si>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</si>
  <si>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</si>
  <si>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</si>
  <si>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</si>
  <si>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</si>
  <si>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</si>
  <si>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</si>
  <si>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</si>
  <si>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</si>
  <si>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说明：我单位无此预算项目，此表无数据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</si>
  <si>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</si>
  <si>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</si>
  <si>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</si>
  <si>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</si>
  <si>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</si>
  <si>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</si>
  <si>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</si>
  <si>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</si>
  <si>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</si>
  <si>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</si>
  <si>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</si>
  <si>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</si>
  <si>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</si>
  <si>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</si>
  <si>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</si>
  <si>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</si>
  <si>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</si>
  <si>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</si>
  <si>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</si>
  <si>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禄劝彝族苗族自治县卫生健康局</t>
  </si>
  <si>
    <t>530128231100001383528</t>
  </si>
  <si>
    <t>事业公务员医疗统筹</t>
  </si>
  <si>
    <t>公务员医疗补助缴费</t>
  </si>
  <si>
    <t>530128231100001357397</t>
  </si>
  <si>
    <t>退休人员公务员医疗统筹</t>
  </si>
  <si>
    <t>事业重特病医疗统筹</t>
  </si>
  <si>
    <t>其他社会保障缴费</t>
  </si>
  <si>
    <t>退休人员重特病医疗统筹</t>
  </si>
  <si>
    <t>长护险（事业）</t>
  </si>
  <si>
    <t>职工基本医疗保险缴费</t>
  </si>
  <si>
    <t>生育保险（事业）</t>
  </si>
  <si>
    <t>事业职工基本医疗保险缴费</t>
  </si>
  <si>
    <t>530128231100001383507</t>
  </si>
  <si>
    <t>事业单位基本养老保险缴费</t>
  </si>
  <si>
    <t>机关事业单位基本养老保险缴费</t>
  </si>
  <si>
    <t>530128231100001383506</t>
  </si>
  <si>
    <t>事业工伤保险</t>
  </si>
  <si>
    <t>530128210000000001744</t>
  </si>
  <si>
    <t>事业住房公积金</t>
  </si>
  <si>
    <t>530128231100001383517</t>
  </si>
  <si>
    <t>事业职业年金缴费</t>
  </si>
  <si>
    <t>职业年金缴费</t>
  </si>
  <si>
    <t>530128241100002270274</t>
  </si>
  <si>
    <t>卫生部门临聘人员工资</t>
  </si>
  <si>
    <t>其他工资福利支出</t>
  </si>
  <si>
    <t>530128241100002270249</t>
  </si>
  <si>
    <t>城镇遗嘱补助</t>
  </si>
  <si>
    <t>生活补助</t>
  </si>
  <si>
    <t>530128210000000001747</t>
  </si>
  <si>
    <t>事业工会经费</t>
  </si>
  <si>
    <t>工会经费</t>
  </si>
  <si>
    <t>530128231100001383505</t>
  </si>
  <si>
    <t>事业乡镇岗位补贴</t>
  </si>
  <si>
    <t>津贴补贴</t>
  </si>
  <si>
    <t>530128231100001383501</t>
  </si>
  <si>
    <t>事业年终一次性奖金</t>
  </si>
  <si>
    <t>奖金</t>
  </si>
  <si>
    <t>530128231100001383516</t>
  </si>
  <si>
    <t>失业保险</t>
  </si>
  <si>
    <t>事业人员支出津贴</t>
  </si>
  <si>
    <t>530128231100001383515</t>
  </si>
  <si>
    <t>事业人员绩效工资</t>
  </si>
  <si>
    <t>绩效工资</t>
  </si>
  <si>
    <t>530128231100001383513</t>
  </si>
  <si>
    <t>绩效考核奖励（2017提高部分）</t>
  </si>
  <si>
    <t>530128210000000001742</t>
  </si>
  <si>
    <t>事业人员支出工资</t>
  </si>
  <si>
    <t>基本工资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</si>
  <si>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</si>
  <si>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</si>
  <si>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</si>
  <si>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</si>
  <si>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</si>
  <si>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</si>
  <si>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</si>
  <si>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</si>
  <si>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530128241100003262066</t>
  </si>
  <si>
    <t>2024年基本药物制度省级补助结算资金</t>
  </si>
  <si>
    <t>办公费</t>
  </si>
  <si>
    <t>530128241100002830663</t>
  </si>
  <si>
    <t>2024年基本药物制度中央补助资金</t>
  </si>
  <si>
    <t>专项业务类</t>
  </si>
  <si>
    <t>530128241100003070375</t>
  </si>
  <si>
    <t>2024年在岗乡村医生开展中医药适宜技术并开展中医药工作补助经费</t>
  </si>
  <si>
    <t>530128241100002891570</t>
  </si>
  <si>
    <t>2024年基本药物制度省级补助资金</t>
  </si>
  <si>
    <t>530128241100002947341</t>
  </si>
  <si>
    <t>2024年家庭医生签约服务省级补助资金</t>
  </si>
  <si>
    <t>劳务费</t>
  </si>
  <si>
    <t>530128241100003070373</t>
  </si>
  <si>
    <t>2024年在岗乡村医生生活补助（市级）资金</t>
  </si>
  <si>
    <t>530128241100003165151</t>
  </si>
  <si>
    <t>2024年基本公共卫生服务项目中央结算补助资金</t>
  </si>
  <si>
    <t>基本公共卫生服务</t>
  </si>
  <si>
    <t>530128241100003308017</t>
  </si>
  <si>
    <t>2024年基本公共卫生服务项目省级结算补助资金</t>
  </si>
  <si>
    <t>530128241100002830651</t>
  </si>
  <si>
    <t>2024年基本公共卫生服务项目中央补助资金</t>
  </si>
  <si>
    <t>530128241100002891600</t>
  </si>
  <si>
    <t>2024年基本公共卫生服务项目省级补助资金</t>
  </si>
  <si>
    <t>530128241100003308043</t>
  </si>
  <si>
    <t>2024年家庭医生签约服务省级结算补助资金</t>
  </si>
  <si>
    <t>530128241100003262064</t>
  </si>
  <si>
    <t>2024年基本公共卫生服务项目市级补助资金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</si>
  <si>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</si>
  <si>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</si>
  <si>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</si>
  <si>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</si>
  <si>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</si>
  <si>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</si>
  <si>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</si>
  <si>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</si>
  <si>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</si>
  <si>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</si>
  <si>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基本药物制度补助资金</t>
  </si>
  <si>
    <t>1.按要求配备和使用基本药物，规范药品采购及配送管理，提高医务人员合理用药水平。
2.实施基本药物制度补助资金管理和绩效考核.
3.药品实行零差率销售。
4.实施药品采购“两票制"。</t>
  </si>
  <si>
    <t>产出指标</t>
  </si>
  <si>
    <t/>
  </si>
  <si>
    <t>数量指标</t>
  </si>
  <si>
    <t>资金补助覆盖率</t>
  </si>
  <si>
    <t>=</t>
  </si>
  <si>
    <t>100</t>
  </si>
  <si>
    <t>%</t>
  </si>
  <si>
    <t>定量</t>
  </si>
  <si>
    <t>质量指标</t>
  </si>
  <si>
    <t>非网采药品备案率</t>
  </si>
  <si>
    <t>投诉处理率</t>
  </si>
  <si>
    <t>药品零差率实施率</t>
  </si>
  <si>
    <t>药品网采率</t>
  </si>
  <si>
    <t>&gt;=</t>
  </si>
  <si>
    <t>90</t>
  </si>
  <si>
    <t>基本约物配备使用率</t>
  </si>
  <si>
    <t>55</t>
  </si>
  <si>
    <t>时效指标</t>
  </si>
  <si>
    <t>资金拨付及时性</t>
  </si>
  <si>
    <t>绩效考核率</t>
  </si>
  <si>
    <t>效益指标</t>
  </si>
  <si>
    <t>社会效益</t>
  </si>
  <si>
    <t>药品价格公示率</t>
  </si>
  <si>
    <t>可持续影响</t>
  </si>
  <si>
    <t>政策知晓率</t>
  </si>
  <si>
    <t>80</t>
  </si>
  <si>
    <t>满意度指标</t>
  </si>
  <si>
    <t>服务对象满意度</t>
  </si>
  <si>
    <t>60</t>
  </si>
  <si>
    <t>基本公共卫生服务项目补助资金</t>
  </si>
  <si>
    <t>1.免费向城乡居民提供基本公共卫生服务，促进基本公共卫生服务均等化。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3.开展对重点疾病及危害因素监测，有效控制疾病流行，为制度相关政策提供依据。保持重点地方病防治措施全面落实。开展职业病监测，最大限度保护放射人员、患者和公众的健康权益。同时推进妇幼卫生、健康素养促进、医养结合
和老年健康服务、卫生应急、计划生育等方面工作。</t>
  </si>
  <si>
    <t>适龄儿童国家免疫规划疫苗接种率</t>
  </si>
  <si>
    <t>7岁以下儿童健康管理率</t>
  </si>
  <si>
    <t>85</t>
  </si>
  <si>
    <t>孕产妇系统管理率</t>
  </si>
  <si>
    <t>老年人中医药健康管理率</t>
  </si>
  <si>
    <t>65</t>
  </si>
  <si>
    <t>肺结核患者管理率</t>
  </si>
  <si>
    <t>社区在册居家严重精神障碍患者健康管理率</t>
  </si>
  <si>
    <t>儿童中医药健康管理率</t>
  </si>
  <si>
    <t>居民规范化电子健康档案覆盖率</t>
  </si>
  <si>
    <t>高血压患者基层规范管理服务率</t>
  </si>
  <si>
    <t>2型糖尿病患者基层规范管理服务率</t>
  </si>
  <si>
    <t>65岁以上老年人城乡社区规范健康管理服务率</t>
  </si>
  <si>
    <t>传染病和突发公共卫生时间报告率</t>
  </si>
  <si>
    <t>95</t>
  </si>
  <si>
    <t>城乡居民公共卫生差距</t>
  </si>
  <si>
    <t>不断缩小</t>
  </si>
  <si>
    <t>定性</t>
  </si>
  <si>
    <t>居民健康素养水平</t>
  </si>
  <si>
    <t>不断提高</t>
  </si>
  <si>
    <t>基本公共卫生服务水平</t>
  </si>
  <si>
    <t>城乡居民对基本公共卫生服务满意度</t>
  </si>
  <si>
    <t>较上年提高</t>
  </si>
  <si>
    <t>家庭医生签约服务补助资金</t>
  </si>
  <si>
    <t>推进我镇家庭医生签约服务工作，转变基层医疗卫生机构服务模式，促进基层首诊、分级诊疗格局的形成，促进基本公共卫生服务项目和各项医改工作的全面落实，不断提升城乡居民的健康保障水平，增强人民群众获得感</t>
  </si>
  <si>
    <t>辖区居民签约率</t>
  </si>
  <si>
    <t>40</t>
  </si>
  <si>
    <t>老年人签约覆盖率</t>
  </si>
  <si>
    <t>高血压、糖尿病签约覆盖率</t>
  </si>
  <si>
    <t>其余重点人群（儿童、孕产妇、五保户、低保人员）签约覆盖率</t>
  </si>
  <si>
    <t>老年人健康管理服务率</t>
  </si>
  <si>
    <t>62</t>
  </si>
  <si>
    <t>70</t>
  </si>
  <si>
    <t>履约率</t>
  </si>
  <si>
    <t>城乡居民的健康保障水平</t>
  </si>
  <si>
    <t>签约居民满意度</t>
  </si>
  <si>
    <t>在岗乡村医生生活补助资金</t>
  </si>
  <si>
    <t>在岗乡村医生生活补助及时发放到位</t>
  </si>
  <si>
    <t>生活补助发放及时率</t>
  </si>
  <si>
    <t>乡村医生队伍稳定性</t>
  </si>
  <si>
    <t>稳定</t>
  </si>
  <si>
    <t>乡村医生满意度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</si>
  <si>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</si>
  <si>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</si>
  <si>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</si>
  <si>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</si>
  <si>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</si>
  <si>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</si>
  <si>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</si>
  <si>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</si>
  <si>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</si>
  <si>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</si>
  <si>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</si>
  <si>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</si>
  <si>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</si>
  <si>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</si>
  <si>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</si>
  <si>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</si>
  <si>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</si>
  <si>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</si>
  <si>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</si>
  <si>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</si>
  <si>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</si>
  <si>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</si>
  <si>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</si>
  <si>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</si>
  <si>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</si>
  <si>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</si>
  <si>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</si>
  <si>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</si>
  <si>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</si>
  <si>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</si>
  <si>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</si>
  <si>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</si>
  <si>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</si>
  <si>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</si>
  <si>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</si>
  <si>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</si>
  <si>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</si>
  <si>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</si>
  <si>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</si>
  <si>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</si>
  <si>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</si>
  <si>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</si>
  <si>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</si>
  <si>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</si>
  <si>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</si>
  <si>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说明：我单位无对下转移支付，此表无数据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</si>
  <si>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</si>
  <si>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</si>
  <si>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</si>
  <si>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</si>
  <si>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</si>
  <si>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</si>
  <si>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</si>
  <si>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</si>
  <si>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</si>
  <si>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说明：我单位2025年无新增资产配置预算，此表无数据</t>
  </si>
  <si>
    <t>预算11表</t>
  </si>
  <si>
    <t>上级补助</t>
  </si>
  <si>
    <t>说明：我单位2025年无上级转移支付补助项目，此表无数据</t>
  </si>
  <si>
    <t>预算12表</t>
  </si>
  <si>
    <t>项目级次</t>
  </si>
  <si>
    <t>说明：我单位2025年无项目中期规划，此表无数据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</si>
</sst>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  <xf numFmtId="0" fontId="36" fillId="0" borderId="0">
      <alignment vertical="center"/>
    </xf>
    <xf numFmtId="0" fontId="37" fillId="0" borderId="0"/>
  </cellStyleXfs>
  <cellXfs count="252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4" xfId="0" applyFont="1" applyBorder="1"/>
    <xf numFmtId="0" fontId="0" fillId="0" borderId="14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/>
    </xf>
    <xf numFmtId="0" fontId="0" fillId="0" borderId="14" xfId="0" applyFont="1" applyBorder="1" applyAlignment="1">
      <alignment wrapText="1"/>
    </xf>
    <xf numFmtId="0" fontId="1" fillId="0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2" fillId="0" borderId="0" xfId="57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</xf>
    <xf numFmtId="178" fontId="5" fillId="0" borderId="7" xfId="54" applyFont="1" applyFill="1">
      <alignment horizontal="right" vertical="center"/>
    </xf>
    <xf numFmtId="0" fontId="2" fillId="0" borderId="7" xfId="0" applyFont="1" applyFill="1" applyBorder="1" applyAlignment="1" applyProtection="1">
      <alignment horizontal="left" vertical="center" wrapText="1" indent="1"/>
    </xf>
    <xf numFmtId="0" fontId="2" fillId="0" borderId="7" xfId="0" applyFont="1" applyFill="1" applyBorder="1" applyAlignment="1" applyProtection="1">
      <alignment horizontal="left" vertical="center" wrapText="1" indent="2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right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 applyProtection="1" quotePrefix="1">
      <alignment horizontal="center" vertical="center"/>
      <protection locked="0"/>
    </xf>
    <xf numFmtId="0" fontId="1" fillId="0" borderId="7" xfId="0" applyFont="1" applyFill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3 2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5" activePane="bottomLeft" state="frozen"/>
      <selection/>
      <selection pane="bottomLeft" activeCell="D14" sqref="D14:D26"/>
    </sheetView>
  </sheetViews>
  <sheetFormatPr defaultColWidth="8.575" defaultRowHeight="12.75" customHeight="1" outlineLevelCol="3"/>
  <cols>
    <col min="1" max="4" width="41" customWidth="1"/>
    <col min="5" max="6" width="11.5"/>
  </cols>
  <sheetData>
    <row r="1" customHeight="1" spans="1:4">
      <c r="A1" s="65"/>
      <c r="B1" s="65"/>
      <c r="C1" s="65"/>
      <c r="D1" s="65"/>
    </row>
    <row r="2" ht="15" customHeight="1" spans="1:4">
      <c r="A2" s="46"/>
      <c r="B2" s="46"/>
      <c r="C2" s="46"/>
      <c r="D2" s="64" t="s">
        <v>0</v>
      </c>
    </row>
    <row r="3" ht="41.25" customHeight="1" spans="1:4">
      <c r="A3" s="41" t="str">
        <f>"2025"&amp;"年部门财务收支预算总表"</f>
        <v>2025年部门财务收支预算总表</v>
      </c>
      <c r="B3" s="1"/>
      <c r="C3" s="1"/>
      <c r="D3" s="1"/>
    </row>
    <row r="4" ht="17.25" customHeight="1" spans="1:4">
      <c r="A4" s="44" t="str">
        <f>"单位名称：禄劝彝族苗族自治县翠华镇卫生院"&amp;""</f>
        <v>单位名称：禄劝彝族苗族自治县翠华镇卫生院</v>
      </c>
      <c r="B4" s="214"/>
      <c r="C4" s="1"/>
      <c r="D4" s="172" t="s">
        <v>1</v>
      </c>
    </row>
    <row r="5" ht="23.25" customHeight="1" spans="1:4">
      <c r="A5" s="215" t="s">
        <v>2</v>
      </c>
      <c r="B5" s="216"/>
      <c r="C5" s="215" t="s">
        <v>3</v>
      </c>
      <c r="D5" s="216"/>
    </row>
    <row r="6" ht="24" customHeight="1" spans="1:4">
      <c r="A6" s="215" t="s">
        <v>4</v>
      </c>
      <c r="B6" s="215" t="s">
        <v>5</v>
      </c>
      <c r="C6" s="215" t="s">
        <v>6</v>
      </c>
      <c r="D6" s="215" t="s">
        <v>5</v>
      </c>
    </row>
    <row r="7" ht="17.25" customHeight="1" spans="1:4">
      <c r="A7" s="217" t="s">
        <v>7</v>
      </c>
      <c r="B7" s="86">
        <v>6310785.45</v>
      </c>
      <c r="C7" s="217" t="s">
        <v>8</v>
      </c>
      <c r="D7" s="86"/>
    </row>
    <row r="8" ht="17.25" customHeight="1" spans="1:4">
      <c r="A8" s="217" t="s">
        <v>9</v>
      </c>
      <c r="B8" s="86"/>
      <c r="C8" s="217" t="s">
        <v>10</v>
      </c>
      <c r="D8" s="86"/>
    </row>
    <row r="9" ht="17.25" customHeight="1" spans="1:4">
      <c r="A9" s="217" t="s">
        <v>11</v>
      </c>
      <c r="B9" s="86"/>
      <c r="C9" s="251" t="s">
        <v>12</v>
      </c>
      <c r="D9" s="86"/>
    </row>
    <row r="10" ht="17.25" customHeight="1" spans="1:4">
      <c r="A10" s="217" t="s">
        <v>13</v>
      </c>
      <c r="B10" s="86"/>
      <c r="C10" s="251" t="s">
        <v>14</v>
      </c>
      <c r="D10" s="86"/>
    </row>
    <row r="11" ht="17.25" customHeight="1" spans="1:4">
      <c r="A11" s="217" t="s">
        <v>15</v>
      </c>
      <c r="B11" s="86"/>
      <c r="C11" s="251" t="s">
        <v>16</v>
      </c>
      <c r="D11" s="86"/>
    </row>
    <row r="12" ht="17.25" customHeight="1" spans="1:4">
      <c r="A12" s="217" t="s">
        <v>17</v>
      </c>
      <c r="B12" s="86"/>
      <c r="C12" s="251" t="s">
        <v>18</v>
      </c>
      <c r="D12" s="86"/>
    </row>
    <row r="13" ht="17.25" customHeight="1" spans="1:4">
      <c r="A13" s="217" t="s">
        <v>19</v>
      </c>
      <c r="B13" s="86"/>
      <c r="C13" s="32" t="s">
        <v>20</v>
      </c>
      <c r="D13" s="86"/>
    </row>
    <row r="14" ht="17.25" customHeight="1" spans="1:4">
      <c r="A14" s="217" t="s">
        <v>21</v>
      </c>
      <c r="B14" s="86"/>
      <c r="C14" s="32" t="s">
        <v>22</v>
      </c>
      <c r="D14" s="86">
        <v>835597.33</v>
      </c>
    </row>
    <row r="15" ht="17.25" customHeight="1" spans="1:4">
      <c r="A15" s="217" t="s">
        <v>23</v>
      </c>
      <c r="B15" s="86"/>
      <c r="C15" s="32" t="s">
        <v>24</v>
      </c>
      <c r="D15" s="86">
        <v>6433614.36</v>
      </c>
    </row>
    <row r="16" ht="17.25" customHeight="1" spans="1:4">
      <c r="A16" s="217" t="s">
        <v>25</v>
      </c>
      <c r="B16" s="86"/>
      <c r="C16" s="32" t="s">
        <v>26</v>
      </c>
      <c r="D16" s="86"/>
    </row>
    <row r="17" ht="17.25" customHeight="1" spans="1:4">
      <c r="A17" s="218"/>
      <c r="B17" s="86"/>
      <c r="C17" s="32" t="s">
        <v>27</v>
      </c>
      <c r="D17" s="86"/>
    </row>
    <row r="18" ht="17.25" customHeight="1" spans="1:4">
      <c r="A18" s="219"/>
      <c r="B18" s="86"/>
      <c r="C18" s="32" t="s">
        <v>28</v>
      </c>
      <c r="D18" s="86"/>
    </row>
    <row r="19" ht="17.25" customHeight="1" spans="1:4">
      <c r="A19" s="219"/>
      <c r="B19" s="86"/>
      <c r="C19" s="32" t="s">
        <v>29</v>
      </c>
      <c r="D19" s="86"/>
    </row>
    <row r="20" ht="17.25" customHeight="1" spans="1:4">
      <c r="A20" s="219"/>
      <c r="B20" s="86"/>
      <c r="C20" s="32" t="s">
        <v>30</v>
      </c>
      <c r="D20" s="86"/>
    </row>
    <row r="21" ht="17.25" customHeight="1" spans="1:4">
      <c r="A21" s="219"/>
      <c r="B21" s="86"/>
      <c r="C21" s="32" t="s">
        <v>31</v>
      </c>
      <c r="D21" s="86"/>
    </row>
    <row r="22" ht="17.25" customHeight="1" spans="1:4">
      <c r="A22" s="219"/>
      <c r="B22" s="86"/>
      <c r="C22" s="32" t="s">
        <v>32</v>
      </c>
      <c r="D22" s="86"/>
    </row>
    <row r="23" ht="17.25" customHeight="1" spans="1:4">
      <c r="A23" s="219"/>
      <c r="B23" s="86"/>
      <c r="C23" s="32" t="s">
        <v>33</v>
      </c>
      <c r="D23" s="86"/>
    </row>
    <row r="24" ht="17.25" customHeight="1" spans="1:4">
      <c r="A24" s="219"/>
      <c r="B24" s="86"/>
      <c r="C24" s="32" t="s">
        <v>34</v>
      </c>
      <c r="D24" s="86"/>
    </row>
    <row r="25" ht="17.25" customHeight="1" spans="1:4">
      <c r="A25" s="219"/>
      <c r="B25" s="86"/>
      <c r="C25" s="32" t="s">
        <v>35</v>
      </c>
      <c r="D25" s="86">
        <v>435955.92</v>
      </c>
    </row>
    <row r="26" ht="17.25" customHeight="1" spans="1:4">
      <c r="A26" s="219"/>
      <c r="B26" s="86"/>
      <c r="C26" s="32" t="s">
        <v>36</v>
      </c>
      <c r="D26" s="86"/>
    </row>
    <row r="27" ht="17.25" customHeight="1" spans="1:4">
      <c r="A27" s="219"/>
      <c r="B27" s="86"/>
      <c r="C27" s="218" t="s">
        <v>37</v>
      </c>
      <c r="D27" s="86"/>
    </row>
    <row r="28" ht="17.25" customHeight="1" spans="1:4">
      <c r="A28" s="219"/>
      <c r="B28" s="86"/>
      <c r="C28" s="32" t="s">
        <v>38</v>
      </c>
      <c r="D28" s="86"/>
    </row>
    <row r="29" ht="16.5" customHeight="1" spans="1:4">
      <c r="A29" s="219"/>
      <c r="B29" s="86"/>
      <c r="C29" s="32" t="s">
        <v>39</v>
      </c>
      <c r="D29" s="86"/>
    </row>
    <row r="30" ht="16.5" customHeight="1" spans="1:4">
      <c r="A30" s="219"/>
      <c r="B30" s="86"/>
      <c r="C30" s="218" t="s">
        <v>40</v>
      </c>
      <c r="D30" s="86"/>
    </row>
    <row r="31" ht="17.25" customHeight="1" spans="1:4">
      <c r="A31" s="219"/>
      <c r="B31" s="86"/>
      <c r="C31" s="218" t="s">
        <v>41</v>
      </c>
      <c r="D31" s="86"/>
    </row>
    <row r="32" ht="17.25" customHeight="1" spans="1:4">
      <c r="A32" s="219"/>
      <c r="B32" s="86"/>
      <c r="C32" s="32" t="s">
        <v>42</v>
      </c>
      <c r="D32" s="86"/>
    </row>
    <row r="33" ht="16.5" customHeight="1" spans="1:4">
      <c r="A33" s="219" t="s">
        <v>43</v>
      </c>
      <c r="B33" s="86">
        <v>6310785.45</v>
      </c>
      <c r="C33" s="219" t="s">
        <v>44</v>
      </c>
      <c r="D33" s="86">
        <f>SUM(D7:D32)</f>
        <v>7705167.61</v>
      </c>
    </row>
    <row r="34" ht="16.5" customHeight="1" spans="1:4">
      <c r="A34" s="218" t="s">
        <v>45</v>
      </c>
      <c r="B34" s="86">
        <v>1394382.16</v>
      </c>
      <c r="C34" s="218" t="s">
        <v>46</v>
      </c>
      <c r="D34" s="86"/>
    </row>
    <row r="35" ht="16.5" customHeight="1" spans="1:4">
      <c r="A35" s="32" t="s">
        <v>47</v>
      </c>
      <c r="B35" s="86">
        <v>1394382.16</v>
      </c>
      <c r="C35" s="32" t="s">
        <v>47</v>
      </c>
      <c r="D35" s="86"/>
    </row>
    <row r="36" ht="16.5" customHeight="1" spans="1:4">
      <c r="A36" s="32" t="s">
        <v>48</v>
      </c>
      <c r="B36" s="86"/>
      <c r="C36" s="32" t="s">
        <v>49</v>
      </c>
      <c r="D36" s="86"/>
    </row>
    <row r="37" ht="16.5" customHeight="1" spans="1:4">
      <c r="A37" s="220" t="s">
        <v>50</v>
      </c>
      <c r="B37" s="86">
        <f>B34+B33</f>
        <v>7705167.61</v>
      </c>
      <c r="C37" s="220" t="s">
        <v>51</v>
      </c>
      <c r="D37" s="86">
        <f>D33</f>
        <v>7705167.61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65"/>
      <c r="B1" s="65"/>
      <c r="C1" s="65"/>
      <c r="D1" s="65"/>
      <c r="E1" s="65"/>
      <c r="F1" s="65"/>
    </row>
    <row r="2" ht="12" customHeight="1" spans="1:6">
      <c r="A2" s="140">
        <v>1</v>
      </c>
      <c r="B2" s="141">
        <v>0</v>
      </c>
      <c r="C2" s="140">
        <v>1</v>
      </c>
      <c r="D2" s="142"/>
      <c r="E2" s="142"/>
      <c r="F2" s="139" t="s">
        <v>371</v>
      </c>
    </row>
    <row r="3" ht="42" customHeight="1" spans="1:6">
      <c r="A3" s="143" t="str">
        <f>"2025"&amp;"年部门政府性基金预算支出预算表"</f>
        <v>2025年部门政府性基金预算支出预算表</v>
      </c>
      <c r="B3" s="143" t="s">
        <v>372</v>
      </c>
      <c r="C3" s="144"/>
      <c r="D3" s="145"/>
      <c r="E3" s="145"/>
      <c r="F3" s="145"/>
    </row>
    <row r="4" ht="13.5" customHeight="1" spans="1:6">
      <c r="A4" s="69" t="str">
        <f>"单位名称：禄劝彝族苗族自治县翠华镇卫生院"&amp;""</f>
        <v>单位名称：禄劝彝族苗族自治县翠华镇卫生院</v>
      </c>
      <c r="B4" s="69" t="s">
        <v>373</v>
      </c>
      <c r="C4" s="140"/>
      <c r="D4" s="142"/>
      <c r="E4" s="142"/>
      <c r="F4" s="139" t="s">
        <v>1</v>
      </c>
    </row>
    <row r="5" ht="19.5" customHeight="1" spans="1:6">
      <c r="A5" s="146" t="s">
        <v>184</v>
      </c>
      <c r="B5" s="147" t="s">
        <v>71</v>
      </c>
      <c r="C5" s="146" t="s">
        <v>72</v>
      </c>
      <c r="D5" s="148" t="s">
        <v>374</v>
      </c>
      <c r="E5" s="149"/>
      <c r="F5" s="150"/>
    </row>
    <row r="6" ht="18.75" customHeight="1" spans="1:6">
      <c r="A6" s="151"/>
      <c r="B6" s="152"/>
      <c r="C6" s="151"/>
      <c r="D6" s="153" t="s">
        <v>55</v>
      </c>
      <c r="E6" s="148" t="s">
        <v>74</v>
      </c>
      <c r="F6" s="153" t="s">
        <v>75</v>
      </c>
    </row>
    <row r="7" ht="18.75" customHeight="1" spans="1:6">
      <c r="A7" s="71">
        <v>1</v>
      </c>
      <c r="B7" s="154" t="s">
        <v>82</v>
      </c>
      <c r="C7" s="71">
        <v>3</v>
      </c>
      <c r="D7" s="155">
        <v>4</v>
      </c>
      <c r="E7" s="155">
        <v>5</v>
      </c>
      <c r="F7" s="155">
        <v>6</v>
      </c>
    </row>
    <row r="8" ht="21" customHeight="1" spans="1:6">
      <c r="A8" s="22"/>
      <c r="B8" s="22"/>
      <c r="C8" s="22"/>
      <c r="D8" s="122"/>
      <c r="E8" s="122"/>
      <c r="F8" s="122"/>
    </row>
    <row r="9" ht="21" customHeight="1" spans="1:6">
      <c r="A9" s="22"/>
      <c r="B9" s="22"/>
      <c r="C9" s="22"/>
      <c r="D9" s="122"/>
      <c r="E9" s="122"/>
      <c r="F9" s="122"/>
    </row>
    <row r="10" ht="18.75" customHeight="1" spans="1:6">
      <c r="A10" s="156" t="s">
        <v>173</v>
      </c>
      <c r="B10" s="156" t="s">
        <v>173</v>
      </c>
      <c r="C10" s="157" t="s">
        <v>173</v>
      </c>
      <c r="D10" s="122"/>
      <c r="E10" s="122"/>
      <c r="F10" s="122"/>
    </row>
    <row r="11" customHeight="1" spans="1:1">
      <c r="A11" t="s">
        <v>181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ht="15.75" customHeight="1" spans="2:19">
      <c r="B2" s="93"/>
      <c r="C2" s="93"/>
      <c r="R2" s="77"/>
      <c r="S2" s="77" t="s">
        <v>375</v>
      </c>
    </row>
    <row r="3" ht="41.25" customHeight="1" spans="1:19">
      <c r="A3" s="94" t="str">
        <f>"2025"&amp;"年部门政府采购预算表"</f>
        <v>2025年部门政府采购预算表</v>
      </c>
      <c r="B3" s="68"/>
      <c r="C3" s="68"/>
      <c r="D3" s="67"/>
      <c r="E3" s="67"/>
      <c r="F3" s="67"/>
      <c r="G3" s="67"/>
      <c r="H3" s="67"/>
      <c r="I3" s="67"/>
      <c r="J3" s="67"/>
      <c r="K3" s="67"/>
      <c r="L3" s="67"/>
      <c r="M3" s="68"/>
      <c r="N3" s="67"/>
      <c r="O3" s="67"/>
      <c r="P3" s="68"/>
      <c r="Q3" s="67"/>
      <c r="R3" s="68"/>
      <c r="S3" s="68"/>
    </row>
    <row r="4" ht="18.75" customHeight="1" spans="1:19">
      <c r="A4" s="130" t="str">
        <f>"单位名称：禄劝彝族苗族自治县翠华镇卫生院"&amp;""</f>
        <v>单位名称：禄劝彝族苗族自治县翠华镇卫生院</v>
      </c>
      <c r="B4" s="97"/>
      <c r="C4" s="97"/>
      <c r="D4" s="131"/>
      <c r="E4" s="131"/>
      <c r="F4" s="131"/>
      <c r="G4" s="131"/>
      <c r="H4" s="131"/>
      <c r="I4" s="131"/>
      <c r="J4" s="131"/>
      <c r="K4" s="131"/>
      <c r="L4" s="131"/>
      <c r="R4" s="138"/>
      <c r="S4" s="139" t="s">
        <v>1</v>
      </c>
    </row>
    <row r="5" ht="15.75" customHeight="1" spans="1:19">
      <c r="A5" s="99" t="s">
        <v>183</v>
      </c>
      <c r="B5" s="100" t="s">
        <v>184</v>
      </c>
      <c r="C5" s="100" t="s">
        <v>376</v>
      </c>
      <c r="D5" s="101" t="s">
        <v>377</v>
      </c>
      <c r="E5" s="101" t="s">
        <v>378</v>
      </c>
      <c r="F5" s="101" t="s">
        <v>379</v>
      </c>
      <c r="G5" s="101" t="s">
        <v>380</v>
      </c>
      <c r="H5" s="101" t="s">
        <v>381</v>
      </c>
      <c r="I5" s="117" t="s">
        <v>191</v>
      </c>
      <c r="J5" s="117"/>
      <c r="K5" s="117"/>
      <c r="L5" s="117"/>
      <c r="M5" s="118"/>
      <c r="N5" s="117"/>
      <c r="O5" s="117"/>
      <c r="P5" s="126"/>
      <c r="Q5" s="117"/>
      <c r="R5" s="118"/>
      <c r="S5" s="127"/>
    </row>
    <row r="6" ht="17.25" customHeight="1" spans="1:19">
      <c r="A6" s="102"/>
      <c r="B6" s="103"/>
      <c r="C6" s="103"/>
      <c r="D6" s="104"/>
      <c r="E6" s="104"/>
      <c r="F6" s="104"/>
      <c r="G6" s="104"/>
      <c r="H6" s="104"/>
      <c r="I6" s="104" t="s">
        <v>55</v>
      </c>
      <c r="J6" s="104" t="s">
        <v>58</v>
      </c>
      <c r="K6" s="104" t="s">
        <v>382</v>
      </c>
      <c r="L6" s="104" t="s">
        <v>383</v>
      </c>
      <c r="M6" s="119" t="s">
        <v>384</v>
      </c>
      <c r="N6" s="120" t="s">
        <v>385</v>
      </c>
      <c r="O6" s="120"/>
      <c r="P6" s="128"/>
      <c r="Q6" s="120"/>
      <c r="R6" s="129"/>
      <c r="S6" s="106"/>
    </row>
    <row r="7" ht="54" customHeight="1" spans="1:19">
      <c r="A7" s="105"/>
      <c r="B7" s="106"/>
      <c r="C7" s="106"/>
      <c r="D7" s="107"/>
      <c r="E7" s="107"/>
      <c r="F7" s="107"/>
      <c r="G7" s="107"/>
      <c r="H7" s="107"/>
      <c r="I7" s="107"/>
      <c r="J7" s="107" t="s">
        <v>57</v>
      </c>
      <c r="K7" s="107"/>
      <c r="L7" s="107"/>
      <c r="M7" s="121"/>
      <c r="N7" s="107" t="s">
        <v>57</v>
      </c>
      <c r="O7" s="107" t="s">
        <v>64</v>
      </c>
      <c r="P7" s="106" t="s">
        <v>65</v>
      </c>
      <c r="Q7" s="107" t="s">
        <v>66</v>
      </c>
      <c r="R7" s="121" t="s">
        <v>67</v>
      </c>
      <c r="S7" s="106" t="s">
        <v>68</v>
      </c>
    </row>
    <row r="8" ht="18" customHeight="1" spans="1:19">
      <c r="A8" s="132">
        <v>1</v>
      </c>
      <c r="B8" s="132" t="s">
        <v>82</v>
      </c>
      <c r="C8" s="133">
        <v>3</v>
      </c>
      <c r="D8" s="133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</row>
    <row r="9" ht="21" customHeight="1" spans="1:19">
      <c r="A9" s="109"/>
      <c r="B9" s="110"/>
      <c r="C9" s="110"/>
      <c r="D9" s="111"/>
      <c r="E9" s="111"/>
      <c r="F9" s="111"/>
      <c r="G9" s="134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</row>
    <row r="10" ht="21" customHeight="1" spans="1:19">
      <c r="A10" s="112" t="s">
        <v>173</v>
      </c>
      <c r="B10" s="113"/>
      <c r="C10" s="113"/>
      <c r="D10" s="114"/>
      <c r="E10" s="114"/>
      <c r="F10" s="114"/>
      <c r="G10" s="135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ht="21" customHeight="1" spans="1:19">
      <c r="A11" s="130" t="s">
        <v>181</v>
      </c>
      <c r="B11" s="69"/>
      <c r="C11" s="69"/>
      <c r="D11" s="130"/>
      <c r="E11" s="130"/>
      <c r="F11" s="130"/>
      <c r="G11" s="136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E1" workbookViewId="0">
      <pane ySplit="1" topLeftCell="A2" activePane="bottomLeft" state="frozen"/>
      <selection/>
      <selection pane="bottomLeft" activeCell="F16" sqref="F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ht="16.5" customHeight="1" spans="1:20">
      <c r="A2" s="92"/>
      <c r="B2" s="93"/>
      <c r="C2" s="93"/>
      <c r="D2" s="93"/>
      <c r="E2" s="93"/>
      <c r="F2" s="93"/>
      <c r="G2" s="93"/>
      <c r="H2" s="92"/>
      <c r="I2" s="92"/>
      <c r="J2" s="92"/>
      <c r="K2" s="92"/>
      <c r="L2" s="92"/>
      <c r="M2" s="92"/>
      <c r="N2" s="115"/>
      <c r="O2" s="92"/>
      <c r="P2" s="92"/>
      <c r="Q2" s="93"/>
      <c r="R2" s="92"/>
      <c r="S2" s="124"/>
      <c r="T2" s="124" t="s">
        <v>386</v>
      </c>
    </row>
    <row r="3" ht="41.25" customHeight="1" spans="1:20">
      <c r="A3" s="94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95"/>
      <c r="I3" s="95"/>
      <c r="J3" s="95"/>
      <c r="K3" s="95"/>
      <c r="L3" s="95"/>
      <c r="M3" s="95"/>
      <c r="N3" s="116"/>
      <c r="O3" s="95"/>
      <c r="P3" s="95"/>
      <c r="Q3" s="68"/>
      <c r="R3" s="95"/>
      <c r="S3" s="116"/>
      <c r="T3" s="68"/>
    </row>
    <row r="4" ht="22.5" customHeight="1" spans="1:20">
      <c r="A4" s="96" t="str">
        <f>"单位名称：禄劝彝族苗族自治县翠华镇卫生院"&amp;""</f>
        <v>单位名称：禄劝彝族苗族自治县翠华镇卫生院</v>
      </c>
      <c r="B4" s="97"/>
      <c r="C4" s="97"/>
      <c r="D4" s="97"/>
      <c r="E4" s="97"/>
      <c r="F4" s="97"/>
      <c r="G4" s="97"/>
      <c r="H4" s="98"/>
      <c r="I4" s="98"/>
      <c r="J4" s="98"/>
      <c r="K4" s="98"/>
      <c r="L4" s="98"/>
      <c r="M4" s="98"/>
      <c r="N4" s="115"/>
      <c r="O4" s="92"/>
      <c r="P4" s="92"/>
      <c r="Q4" s="93"/>
      <c r="R4" s="92"/>
      <c r="S4" s="125"/>
      <c r="T4" s="124" t="s">
        <v>1</v>
      </c>
    </row>
    <row r="5" ht="24" customHeight="1" spans="1:20">
      <c r="A5" s="99" t="s">
        <v>183</v>
      </c>
      <c r="B5" s="100" t="s">
        <v>184</v>
      </c>
      <c r="C5" s="100" t="s">
        <v>376</v>
      </c>
      <c r="D5" s="100" t="s">
        <v>387</v>
      </c>
      <c r="E5" s="100" t="s">
        <v>388</v>
      </c>
      <c r="F5" s="100" t="s">
        <v>389</v>
      </c>
      <c r="G5" s="100" t="s">
        <v>390</v>
      </c>
      <c r="H5" s="101" t="s">
        <v>391</v>
      </c>
      <c r="I5" s="101" t="s">
        <v>392</v>
      </c>
      <c r="J5" s="117" t="s">
        <v>191</v>
      </c>
      <c r="K5" s="117"/>
      <c r="L5" s="117"/>
      <c r="M5" s="117"/>
      <c r="N5" s="118"/>
      <c r="O5" s="117"/>
      <c r="P5" s="117"/>
      <c r="Q5" s="126"/>
      <c r="R5" s="117"/>
      <c r="S5" s="118"/>
      <c r="T5" s="127"/>
    </row>
    <row r="6" ht="24" customHeight="1" spans="1:20">
      <c r="A6" s="102"/>
      <c r="B6" s="103"/>
      <c r="C6" s="103"/>
      <c r="D6" s="103"/>
      <c r="E6" s="103"/>
      <c r="F6" s="103"/>
      <c r="G6" s="103"/>
      <c r="H6" s="104"/>
      <c r="I6" s="104"/>
      <c r="J6" s="104" t="s">
        <v>55</v>
      </c>
      <c r="K6" s="104" t="s">
        <v>58</v>
      </c>
      <c r="L6" s="104" t="s">
        <v>382</v>
      </c>
      <c r="M6" s="104" t="s">
        <v>383</v>
      </c>
      <c r="N6" s="119" t="s">
        <v>384</v>
      </c>
      <c r="O6" s="120" t="s">
        <v>385</v>
      </c>
      <c r="P6" s="120"/>
      <c r="Q6" s="128"/>
      <c r="R6" s="120"/>
      <c r="S6" s="129"/>
      <c r="T6" s="106"/>
    </row>
    <row r="7" ht="54" customHeight="1" spans="1:20">
      <c r="A7" s="105"/>
      <c r="B7" s="106"/>
      <c r="C7" s="106"/>
      <c r="D7" s="106"/>
      <c r="E7" s="106"/>
      <c r="F7" s="106"/>
      <c r="G7" s="106"/>
      <c r="H7" s="107"/>
      <c r="I7" s="107"/>
      <c r="J7" s="107"/>
      <c r="K7" s="107" t="s">
        <v>57</v>
      </c>
      <c r="L7" s="107"/>
      <c r="M7" s="107"/>
      <c r="N7" s="121"/>
      <c r="O7" s="107" t="s">
        <v>57</v>
      </c>
      <c r="P7" s="107" t="s">
        <v>64</v>
      </c>
      <c r="Q7" s="106" t="s">
        <v>65</v>
      </c>
      <c r="R7" s="107" t="s">
        <v>66</v>
      </c>
      <c r="S7" s="121" t="s">
        <v>67</v>
      </c>
      <c r="T7" s="106" t="s">
        <v>68</v>
      </c>
    </row>
    <row r="8" ht="17.25" customHeight="1" spans="1:20">
      <c r="A8" s="108">
        <v>1</v>
      </c>
      <c r="B8" s="106">
        <v>2</v>
      </c>
      <c r="C8" s="108">
        <v>3</v>
      </c>
      <c r="D8" s="108">
        <v>4</v>
      </c>
      <c r="E8" s="106">
        <v>5</v>
      </c>
      <c r="F8" s="108">
        <v>6</v>
      </c>
      <c r="G8" s="108">
        <v>7</v>
      </c>
      <c r="H8" s="106">
        <v>8</v>
      </c>
      <c r="I8" s="108">
        <v>9</v>
      </c>
      <c r="J8" s="108">
        <v>10</v>
      </c>
      <c r="K8" s="106">
        <v>11</v>
      </c>
      <c r="L8" s="108">
        <v>12</v>
      </c>
      <c r="M8" s="108">
        <v>13</v>
      </c>
      <c r="N8" s="106">
        <v>14</v>
      </c>
      <c r="O8" s="108">
        <v>15</v>
      </c>
      <c r="P8" s="108">
        <v>16</v>
      </c>
      <c r="Q8" s="106">
        <v>17</v>
      </c>
      <c r="R8" s="108">
        <v>18</v>
      </c>
      <c r="S8" s="108">
        <v>19</v>
      </c>
      <c r="T8" s="108">
        <v>20</v>
      </c>
    </row>
    <row r="9" ht="21" customHeight="1" spans="1:20">
      <c r="A9" s="109"/>
      <c r="B9" s="110"/>
      <c r="C9" s="110"/>
      <c r="D9" s="110"/>
      <c r="E9" s="110"/>
      <c r="F9" s="110"/>
      <c r="G9" s="110"/>
      <c r="H9" s="111"/>
      <c r="I9" s="1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</row>
    <row r="10" ht="21" customHeight="1" spans="1:20">
      <c r="A10" s="112" t="s">
        <v>173</v>
      </c>
      <c r="B10" s="113"/>
      <c r="C10" s="113"/>
      <c r="D10" s="113"/>
      <c r="E10" s="113"/>
      <c r="F10" s="113"/>
      <c r="G10" s="113"/>
      <c r="H10" s="114"/>
      <c r="I10" s="123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</row>
    <row r="11" customHeight="1" spans="5:5">
      <c r="E11" t="s">
        <v>181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abSelected="1" topLeftCell="C1" workbookViewId="0">
      <pane ySplit="1" topLeftCell="A2" activePane="bottomLeft" state="frozen"/>
      <selection/>
      <selection pane="bottomLeft" activeCell="A3" sqref="A3:X3"/>
    </sheetView>
  </sheetViews>
  <sheetFormatPr defaultColWidth="9.14166666666667" defaultRowHeight="14.25" customHeight="1"/>
  <cols>
    <col min="1" max="1" width="37.7083333333333" style="1" customWidth="1"/>
    <col min="2" max="24" width="20" style="1" customWidth="1"/>
    <col min="25" max="16384" width="9.14166666666667" style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8"/>
      <c r="W2" s="4"/>
      <c r="X2" s="4" t="s">
        <v>393</v>
      </c>
    </row>
    <row r="3" ht="41.25" customHeight="1" spans="1:24">
      <c r="A3" s="79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88"/>
      <c r="X3" s="88"/>
    </row>
    <row r="4" ht="18" customHeight="1" spans="1:24">
      <c r="A4" s="80" t="str">
        <f>"单位名称：禄劝彝族苗族自治县翠华镇卫生院"&amp;""</f>
        <v>单位名称：禄劝彝族苗族自治县翠华镇卫生院</v>
      </c>
      <c r="B4" s="81"/>
      <c r="C4" s="81"/>
      <c r="D4" s="82"/>
      <c r="E4" s="83"/>
      <c r="F4" s="83"/>
      <c r="G4" s="83"/>
      <c r="H4" s="83"/>
      <c r="I4" s="83"/>
      <c r="W4" s="9"/>
      <c r="X4" s="9" t="s">
        <v>1</v>
      </c>
    </row>
    <row r="5" ht="19.5" customHeight="1" spans="1:24">
      <c r="A5" s="28" t="s">
        <v>394</v>
      </c>
      <c r="B5" s="12" t="s">
        <v>191</v>
      </c>
      <c r="C5" s="13"/>
      <c r="D5" s="13"/>
      <c r="E5" s="12" t="s">
        <v>395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9"/>
      <c r="X5" s="90"/>
    </row>
    <row r="6" ht="40.5" customHeight="1" spans="1:24">
      <c r="A6" s="20"/>
      <c r="B6" s="29" t="s">
        <v>55</v>
      </c>
      <c r="C6" s="11" t="s">
        <v>58</v>
      </c>
      <c r="D6" s="84" t="s">
        <v>382</v>
      </c>
      <c r="E6" s="48" t="s">
        <v>396</v>
      </c>
      <c r="F6" s="48" t="s">
        <v>397</v>
      </c>
      <c r="G6" s="48" t="s">
        <v>398</v>
      </c>
      <c r="H6" s="48" t="s">
        <v>399</v>
      </c>
      <c r="I6" s="48" t="s">
        <v>400</v>
      </c>
      <c r="J6" s="48" t="s">
        <v>401</v>
      </c>
      <c r="K6" s="48" t="s">
        <v>402</v>
      </c>
      <c r="L6" s="48" t="s">
        <v>403</v>
      </c>
      <c r="M6" s="48" t="s">
        <v>404</v>
      </c>
      <c r="N6" s="48" t="s">
        <v>405</v>
      </c>
      <c r="O6" s="48" t="s">
        <v>406</v>
      </c>
      <c r="P6" s="48" t="s">
        <v>407</v>
      </c>
      <c r="Q6" s="48" t="s">
        <v>408</v>
      </c>
      <c r="R6" s="48" t="s">
        <v>409</v>
      </c>
      <c r="S6" s="48" t="s">
        <v>410</v>
      </c>
      <c r="T6" s="48" t="s">
        <v>411</v>
      </c>
      <c r="U6" s="48" t="s">
        <v>412</v>
      </c>
      <c r="V6" s="48" t="s">
        <v>413</v>
      </c>
      <c r="W6" s="48" t="s">
        <v>414</v>
      </c>
      <c r="X6" s="91" t="s">
        <v>415</v>
      </c>
    </row>
    <row r="7" ht="19.5" customHeight="1" spans="1:24">
      <c r="A7" s="21">
        <v>1</v>
      </c>
      <c r="B7" s="21">
        <v>2</v>
      </c>
      <c r="C7" s="21">
        <v>3</v>
      </c>
      <c r="D7" s="85">
        <v>4</v>
      </c>
      <c r="E7" s="36">
        <v>5</v>
      </c>
      <c r="F7" s="21">
        <v>6</v>
      </c>
      <c r="G7" s="21">
        <v>7</v>
      </c>
      <c r="H7" s="85">
        <v>8</v>
      </c>
      <c r="I7" s="21">
        <v>9</v>
      </c>
      <c r="J7" s="21">
        <v>10</v>
      </c>
      <c r="K7" s="21">
        <v>11</v>
      </c>
      <c r="L7" s="85">
        <v>12</v>
      </c>
      <c r="M7" s="21">
        <v>13</v>
      </c>
      <c r="N7" s="21">
        <v>14</v>
      </c>
      <c r="O7" s="21">
        <v>15</v>
      </c>
      <c r="P7" s="85">
        <v>16</v>
      </c>
      <c r="Q7" s="21">
        <v>17</v>
      </c>
      <c r="R7" s="21">
        <v>18</v>
      </c>
      <c r="S7" s="21">
        <v>19</v>
      </c>
      <c r="T7" s="85">
        <v>20</v>
      </c>
      <c r="U7" s="85">
        <v>21</v>
      </c>
      <c r="V7" s="85">
        <v>22</v>
      </c>
      <c r="W7" s="36">
        <v>23</v>
      </c>
      <c r="X7" s="36">
        <v>24</v>
      </c>
    </row>
    <row r="8" ht="19.5" customHeight="1" spans="1:24">
      <c r="A8" s="30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ht="19.5" customHeight="1" spans="1:24">
      <c r="A9" s="87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customHeight="1" spans="1:1">
      <c r="A10" s="1" t="s">
        <v>416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65"/>
      <c r="B1" s="65"/>
      <c r="C1" s="65"/>
      <c r="D1" s="65"/>
      <c r="E1" s="65"/>
      <c r="F1" s="65"/>
      <c r="G1" s="65"/>
      <c r="H1" s="65"/>
      <c r="I1" s="65"/>
      <c r="J1" s="65"/>
    </row>
    <row r="2" ht="16.5" customHeight="1" spans="10:10">
      <c r="J2" s="77" t="s">
        <v>417</v>
      </c>
    </row>
    <row r="3" ht="41.25" customHeight="1" spans="1:10">
      <c r="A3" s="66" t="str">
        <f>"2025"&amp;"年对下转移支付绩效目标表"</f>
        <v>2025年对下转移支付绩效目标表</v>
      </c>
      <c r="B3" s="67"/>
      <c r="C3" s="67"/>
      <c r="D3" s="67"/>
      <c r="E3" s="67"/>
      <c r="F3" s="68"/>
      <c r="G3" s="67"/>
      <c r="H3" s="68"/>
      <c r="I3" s="68"/>
      <c r="J3" s="67"/>
    </row>
    <row r="4" ht="17.25" customHeight="1" spans="1:1">
      <c r="A4" s="69" t="str">
        <f>"单位名称：禄劝彝族苗族自治县翠华镇卫生院"&amp;""</f>
        <v>单位名称：禄劝彝族苗族自治县翠华镇卫生院</v>
      </c>
    </row>
    <row r="5" ht="44.25" customHeight="1" spans="1:10">
      <c r="A5" s="70" t="s">
        <v>394</v>
      </c>
      <c r="B5" s="70" t="s">
        <v>287</v>
      </c>
      <c r="C5" s="70" t="s">
        <v>288</v>
      </c>
      <c r="D5" s="70" t="s">
        <v>289</v>
      </c>
      <c r="E5" s="70" t="s">
        <v>290</v>
      </c>
      <c r="F5" s="71" t="s">
        <v>291</v>
      </c>
      <c r="G5" s="70" t="s">
        <v>292</v>
      </c>
      <c r="H5" s="71" t="s">
        <v>293</v>
      </c>
      <c r="I5" s="71" t="s">
        <v>294</v>
      </c>
      <c r="J5" s="70" t="s">
        <v>295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72"/>
      <c r="B7" s="73"/>
      <c r="C7" s="73"/>
      <c r="D7" s="73"/>
      <c r="E7" s="74"/>
      <c r="F7" s="75"/>
      <c r="G7" s="74"/>
      <c r="H7" s="75"/>
      <c r="I7" s="75"/>
      <c r="J7" s="74"/>
    </row>
    <row r="8" ht="42" customHeight="1" spans="1:10">
      <c r="A8" s="72"/>
      <c r="B8" s="76"/>
      <c r="C8" s="76"/>
      <c r="D8" s="76"/>
      <c r="E8" s="72"/>
      <c r="F8" s="76"/>
      <c r="G8" s="72"/>
      <c r="H8" s="76"/>
      <c r="I8" s="76"/>
      <c r="J8" s="72"/>
    </row>
    <row r="9" customHeight="1" spans="1:1">
      <c r="A9" t="s">
        <v>416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style="1" customWidth="1"/>
    <col min="4" max="4" width="45.575" style="1" customWidth="1"/>
    <col min="5" max="5" width="27.575" style="1" customWidth="1"/>
    <col min="6" max="6" width="21.7083333333333" style="1" customWidth="1"/>
    <col min="7" max="9" width="26.2833333333333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8" t="s">
        <v>418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"单位名称：禄劝彝族苗族自治县翠华镇卫生院"&amp;""</f>
        <v>单位名称：禄劝彝族苗族自治县翠华镇卫生院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183</v>
      </c>
      <c r="B5" s="48" t="s">
        <v>184</v>
      </c>
      <c r="C5" s="49" t="s">
        <v>419</v>
      </c>
      <c r="D5" s="47" t="s">
        <v>420</v>
      </c>
      <c r="E5" s="47" t="s">
        <v>421</v>
      </c>
      <c r="F5" s="47" t="s">
        <v>422</v>
      </c>
      <c r="G5" s="48" t="s">
        <v>423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380</v>
      </c>
      <c r="H6" s="48" t="s">
        <v>424</v>
      </c>
      <c r="I6" s="48" t="s">
        <v>425</v>
      </c>
    </row>
    <row r="7" ht="17.25" customHeight="1" spans="1:9">
      <c r="A7" s="52" t="s">
        <v>81</v>
      </c>
      <c r="B7" s="53"/>
      <c r="C7" s="54" t="s">
        <v>82</v>
      </c>
      <c r="D7" s="52" t="s">
        <v>83</v>
      </c>
      <c r="E7" s="55" t="s">
        <v>84</v>
      </c>
      <c r="F7" s="52" t="s">
        <v>85</v>
      </c>
      <c r="G7" s="54" t="s">
        <v>86</v>
      </c>
      <c r="H7" s="56" t="s">
        <v>87</v>
      </c>
      <c r="I7" s="55" t="s">
        <v>88</v>
      </c>
    </row>
    <row r="8" ht="19.5" customHeight="1" spans="1:9">
      <c r="A8" s="57"/>
      <c r="B8" s="32"/>
      <c r="C8" s="32"/>
      <c r="D8" s="30"/>
      <c r="E8" s="22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s="1" t="s">
        <v>426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style="1" customWidth="1"/>
    <col min="2" max="2" width="33.85" style="1" customWidth="1"/>
    <col min="3" max="3" width="23.85" style="1" customWidth="1"/>
    <col min="4" max="4" width="11.1416666666667" style="1" customWidth="1"/>
    <col min="5" max="5" width="17.7083333333333" style="1" customWidth="1"/>
    <col min="6" max="6" width="9.85" style="1" customWidth="1"/>
    <col min="7" max="7" width="17.7083333333333" style="1" customWidth="1"/>
    <col min="8" max="11" width="23.1416666666667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427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"单位名称：禄劝彝族苗族自治县翠华镇卫生院"&amp;""</f>
        <v>单位名称：禄劝彝族苗族自治县翠华镇卫生院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251</v>
      </c>
      <c r="B5" s="10" t="s">
        <v>186</v>
      </c>
      <c r="C5" s="10" t="s">
        <v>252</v>
      </c>
      <c r="D5" s="11" t="s">
        <v>187</v>
      </c>
      <c r="E5" s="11" t="s">
        <v>188</v>
      </c>
      <c r="F5" s="11" t="s">
        <v>253</v>
      </c>
      <c r="G5" s="11" t="s">
        <v>254</v>
      </c>
      <c r="H5" s="28" t="s">
        <v>55</v>
      </c>
      <c r="I5" s="12" t="s">
        <v>428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6">
        <v>10</v>
      </c>
      <c r="K8" s="36">
        <v>11</v>
      </c>
    </row>
    <row r="9" ht="18.75" customHeight="1" spans="1:11">
      <c r="A9" s="30"/>
      <c r="B9" s="22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2"/>
      <c r="C10" s="22"/>
      <c r="D10" s="22"/>
      <c r="E10" s="22"/>
      <c r="F10" s="22"/>
      <c r="G10" s="22"/>
      <c r="H10" s="24"/>
      <c r="I10" s="24"/>
      <c r="J10" s="24"/>
      <c r="K10" s="31"/>
    </row>
    <row r="11" ht="18.75" customHeight="1" spans="1:11">
      <c r="A11" s="33" t="s">
        <v>173</v>
      </c>
      <c r="B11" s="34"/>
      <c r="C11" s="34"/>
      <c r="D11" s="34"/>
      <c r="E11" s="34"/>
      <c r="F11" s="34"/>
      <c r="G11" s="35"/>
      <c r="H11" s="24"/>
      <c r="I11" s="24"/>
      <c r="J11" s="24"/>
      <c r="K11" s="31"/>
    </row>
    <row r="12" customHeight="1" spans="1:1">
      <c r="A12" s="1" t="s">
        <v>429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style="1" customWidth="1"/>
    <col min="2" max="4" width="28" style="1" customWidth="1"/>
    <col min="5" max="7" width="23.85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430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"单位名称：禄劝彝族苗族自治县翠华镇卫生院"&amp;""</f>
        <v>单位名称：禄劝彝族苗族自治县翠华镇卫生院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252</v>
      </c>
      <c r="B5" s="10" t="s">
        <v>251</v>
      </c>
      <c r="C5" s="10" t="s">
        <v>186</v>
      </c>
      <c r="D5" s="11" t="s">
        <v>431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2"/>
      <c r="B10" s="22"/>
      <c r="C10" s="22"/>
      <c r="D10" s="22"/>
      <c r="E10" s="24"/>
      <c r="F10" s="24"/>
      <c r="G10" s="24"/>
    </row>
    <row r="11" ht="18.75" customHeight="1" spans="1:7">
      <c r="A11" s="25" t="s">
        <v>55</v>
      </c>
      <c r="B11" s="26" t="s">
        <v>299</v>
      </c>
      <c r="C11" s="26"/>
      <c r="D11" s="27"/>
      <c r="E11" s="24"/>
      <c r="F11" s="24"/>
      <c r="G11" s="24"/>
    </row>
    <row r="12" customHeight="1" spans="1:1">
      <c r="A12" s="1" t="s">
        <v>432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9" sqref="B9"/>
    </sheetView>
  </sheetViews>
  <sheetFormatPr defaultColWidth="8.575" defaultRowHeight="12.75" customHeight="1"/>
  <cols>
    <col min="1" max="1" width="13.625" style="1" customWidth="1"/>
    <col min="2" max="2" width="23.125" style="1" customWidth="1"/>
    <col min="3" max="5" width="10.375" style="1" customWidth="1"/>
    <col min="6" max="6" width="12" style="1" customWidth="1"/>
    <col min="7" max="8" width="13.625" style="1" customWidth="1"/>
    <col min="9" max="9" width="4.375" style="1" customWidth="1"/>
    <col min="10" max="10" width="7.125" style="1" customWidth="1"/>
    <col min="11" max="11" width="13.625" style="1" customWidth="1"/>
    <col min="12" max="12" width="10.375" style="1" customWidth="1"/>
    <col min="13" max="13" width="13.625" style="1" customWidth="1"/>
    <col min="14" max="14" width="7.125" style="1" customWidth="1"/>
    <col min="15" max="16" width="10.375" style="1" customWidth="1"/>
    <col min="17" max="17" width="12" style="1" customWidth="1"/>
    <col min="18" max="18" width="13.625" style="1" customWidth="1"/>
    <col min="19" max="19" width="15.25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"单位名称：禄劝彝族苗族自治县翠华镇卫生院"&amp;""</f>
        <v>单位名称：禄劝彝族苗族自治县翠华镇卫生院</v>
      </c>
      <c r="S4" s="46" t="s">
        <v>1</v>
      </c>
    </row>
    <row r="5" ht="21.75" customHeight="1" spans="1:19">
      <c r="A5" s="234" t="s">
        <v>53</v>
      </c>
      <c r="B5" s="235" t="s">
        <v>54</v>
      </c>
      <c r="C5" s="235" t="s">
        <v>55</v>
      </c>
      <c r="D5" s="236" t="s">
        <v>56</v>
      </c>
      <c r="E5" s="236"/>
      <c r="F5" s="236"/>
      <c r="G5" s="236"/>
      <c r="H5" s="236"/>
      <c r="I5" s="244"/>
      <c r="J5" s="236"/>
      <c r="K5" s="236"/>
      <c r="L5" s="236"/>
      <c r="M5" s="236"/>
      <c r="N5" s="245"/>
      <c r="O5" s="236" t="s">
        <v>45</v>
      </c>
      <c r="P5" s="236"/>
      <c r="Q5" s="236"/>
      <c r="R5" s="236"/>
      <c r="S5" s="245"/>
    </row>
    <row r="6" ht="27" customHeight="1" spans="1:19">
      <c r="A6" s="237"/>
      <c r="B6" s="238"/>
      <c r="C6" s="238"/>
      <c r="D6" s="238" t="s">
        <v>57</v>
      </c>
      <c r="E6" s="238" t="s">
        <v>58</v>
      </c>
      <c r="F6" s="238" t="s">
        <v>59</v>
      </c>
      <c r="G6" s="238" t="s">
        <v>60</v>
      </c>
      <c r="H6" s="238" t="s">
        <v>61</v>
      </c>
      <c r="I6" s="246" t="s">
        <v>62</v>
      </c>
      <c r="J6" s="247"/>
      <c r="K6" s="247"/>
      <c r="L6" s="247"/>
      <c r="M6" s="247"/>
      <c r="N6" s="248"/>
      <c r="O6" s="238" t="s">
        <v>57</v>
      </c>
      <c r="P6" s="238" t="s">
        <v>58</v>
      </c>
      <c r="Q6" s="238" t="s">
        <v>59</v>
      </c>
      <c r="R6" s="238" t="s">
        <v>60</v>
      </c>
      <c r="S6" s="238" t="s">
        <v>63</v>
      </c>
    </row>
    <row r="7" ht="30" customHeight="1" spans="1:19">
      <c r="A7" s="239"/>
      <c r="B7" s="240"/>
      <c r="C7" s="241"/>
      <c r="D7" s="241"/>
      <c r="E7" s="241"/>
      <c r="F7" s="241"/>
      <c r="G7" s="241"/>
      <c r="H7" s="241"/>
      <c r="I7" s="249" t="s">
        <v>57</v>
      </c>
      <c r="J7" s="248" t="s">
        <v>64</v>
      </c>
      <c r="K7" s="248" t="s">
        <v>65</v>
      </c>
      <c r="L7" s="248" t="s">
        <v>66</v>
      </c>
      <c r="M7" s="248" t="s">
        <v>67</v>
      </c>
      <c r="N7" s="248" t="s">
        <v>68</v>
      </c>
      <c r="O7" s="250"/>
      <c r="P7" s="250"/>
      <c r="Q7" s="250"/>
      <c r="R7" s="250"/>
      <c r="S7" s="241"/>
    </row>
    <row r="8" ht="15" customHeight="1" spans="1:19">
      <c r="A8" s="242">
        <v>1</v>
      </c>
      <c r="B8" s="242">
        <v>2</v>
      </c>
      <c r="C8" s="242">
        <v>3</v>
      </c>
      <c r="D8" s="242">
        <v>4</v>
      </c>
      <c r="E8" s="242">
        <v>5</v>
      </c>
      <c r="F8" s="242">
        <v>6</v>
      </c>
      <c r="G8" s="242">
        <v>7</v>
      </c>
      <c r="H8" s="242">
        <v>8</v>
      </c>
      <c r="I8" s="249">
        <v>9</v>
      </c>
      <c r="J8" s="242">
        <v>10</v>
      </c>
      <c r="K8" s="242">
        <v>11</v>
      </c>
      <c r="L8" s="242">
        <v>12</v>
      </c>
      <c r="M8" s="242">
        <v>13</v>
      </c>
      <c r="N8" s="242">
        <v>14</v>
      </c>
      <c r="O8" s="242">
        <v>15</v>
      </c>
      <c r="P8" s="242">
        <v>16</v>
      </c>
      <c r="Q8" s="242">
        <v>17</v>
      </c>
      <c r="R8" s="242">
        <v>18</v>
      </c>
      <c r="S8" s="242">
        <v>19</v>
      </c>
    </row>
    <row r="9" ht="18" customHeight="1" spans="1:19">
      <c r="A9" s="22">
        <v>131017</v>
      </c>
      <c r="B9" s="22" t="s">
        <v>69</v>
      </c>
      <c r="C9" s="86">
        <v>7705167.61</v>
      </c>
      <c r="D9" s="86">
        <v>6310785.45</v>
      </c>
      <c r="E9" s="86">
        <v>6310785.45</v>
      </c>
      <c r="F9" s="86"/>
      <c r="G9" s="86"/>
      <c r="H9" s="86"/>
      <c r="I9" s="86"/>
      <c r="J9" s="86"/>
      <c r="K9" s="86"/>
      <c r="L9" s="86"/>
      <c r="M9" s="86"/>
      <c r="N9" s="86"/>
      <c r="O9" s="86">
        <v>1394382.16</v>
      </c>
      <c r="P9" s="86">
        <v>1394382.16</v>
      </c>
      <c r="Q9" s="86"/>
      <c r="R9" s="86"/>
      <c r="S9" s="86"/>
    </row>
    <row r="10" ht="18" customHeight="1" spans="1:19">
      <c r="A10" s="49" t="s">
        <v>55</v>
      </c>
      <c r="B10" s="243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workbookViewId="0">
      <pane ySplit="1" topLeftCell="A2" activePane="bottomLeft" state="frozen"/>
      <selection/>
      <selection pane="bottomLeft" activeCell="J5" sqref="J5:O5"/>
    </sheetView>
  </sheetViews>
  <sheetFormatPr defaultColWidth="8.575" defaultRowHeight="12.75" customHeight="1"/>
  <cols>
    <col min="1" max="1" width="14.2833333333333" style="1" customWidth="1"/>
    <col min="2" max="2" width="37.575" style="1" customWidth="1"/>
    <col min="3" max="8" width="24.575" style="1" customWidth="1"/>
    <col min="9" max="9" width="26.7083333333333" style="1" customWidth="1"/>
    <col min="10" max="11" width="24.425" style="1" customWidth="1"/>
    <col min="12" max="15" width="24.57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6" t="s">
        <v>70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"单位名称：禄劝彝族苗族自治县翠华镇卫生院"&amp;""</f>
        <v>单位名称：禄劝彝族苗族自治县翠华镇卫生院</v>
      </c>
      <c r="O4" s="46" t="s">
        <v>1</v>
      </c>
    </row>
    <row r="5" ht="27" customHeight="1" spans="1:15">
      <c r="A5" s="222" t="s">
        <v>71</v>
      </c>
      <c r="B5" s="222" t="s">
        <v>72</v>
      </c>
      <c r="C5" s="222" t="s">
        <v>55</v>
      </c>
      <c r="D5" s="223" t="s">
        <v>58</v>
      </c>
      <c r="E5" s="224"/>
      <c r="F5" s="225"/>
      <c r="G5" s="226" t="s">
        <v>59</v>
      </c>
      <c r="H5" s="226" t="s">
        <v>60</v>
      </c>
      <c r="I5" s="226" t="s">
        <v>73</v>
      </c>
      <c r="J5" s="223" t="s">
        <v>62</v>
      </c>
      <c r="K5" s="224"/>
      <c r="L5" s="224"/>
      <c r="M5" s="224"/>
      <c r="N5" s="231"/>
      <c r="O5" s="232"/>
    </row>
    <row r="6" ht="42" customHeight="1" spans="1:15">
      <c r="A6" s="227"/>
      <c r="B6" s="227"/>
      <c r="C6" s="228"/>
      <c r="D6" s="229" t="s">
        <v>57</v>
      </c>
      <c r="E6" s="229" t="s">
        <v>74</v>
      </c>
      <c r="F6" s="229" t="s">
        <v>75</v>
      </c>
      <c r="G6" s="228"/>
      <c r="H6" s="228"/>
      <c r="I6" s="233"/>
      <c r="J6" s="229" t="s">
        <v>57</v>
      </c>
      <c r="K6" s="215" t="s">
        <v>76</v>
      </c>
      <c r="L6" s="215" t="s">
        <v>77</v>
      </c>
      <c r="M6" s="215" t="s">
        <v>78</v>
      </c>
      <c r="N6" s="215" t="s">
        <v>79</v>
      </c>
      <c r="O6" s="215" t="s">
        <v>80</v>
      </c>
    </row>
    <row r="7" ht="18" customHeight="1" spans="1:15">
      <c r="A7" s="52" t="s">
        <v>81</v>
      </c>
      <c r="B7" s="52" t="s">
        <v>82</v>
      </c>
      <c r="C7" s="52" t="s">
        <v>83</v>
      </c>
      <c r="D7" s="56" t="s">
        <v>84</v>
      </c>
      <c r="E7" s="56" t="s">
        <v>85</v>
      </c>
      <c r="F7" s="56" t="s">
        <v>86</v>
      </c>
      <c r="G7" s="56" t="s">
        <v>87</v>
      </c>
      <c r="H7" s="56" t="s">
        <v>88</v>
      </c>
      <c r="I7" s="56" t="s">
        <v>89</v>
      </c>
      <c r="J7" s="56" t="s">
        <v>90</v>
      </c>
      <c r="K7" s="56" t="s">
        <v>91</v>
      </c>
      <c r="L7" s="56" t="s">
        <v>92</v>
      </c>
      <c r="M7" s="56" t="s">
        <v>93</v>
      </c>
      <c r="N7" s="52" t="s">
        <v>94</v>
      </c>
      <c r="O7" s="56" t="s">
        <v>95</v>
      </c>
    </row>
    <row r="8" ht="18" customHeight="1" spans="1:15">
      <c r="A8" s="207" t="s">
        <v>96</v>
      </c>
      <c r="B8" s="207" t="s">
        <v>97</v>
      </c>
      <c r="C8" s="208">
        <f t="shared" ref="C8:F8" si="0">C9+C12+C14</f>
        <v>835597.33</v>
      </c>
      <c r="D8" s="56">
        <f>E8+F8</f>
        <v>835597.33</v>
      </c>
      <c r="E8" s="208">
        <f t="shared" si="0"/>
        <v>835597.33</v>
      </c>
      <c r="F8" s="208">
        <f t="shared" si="0"/>
        <v>0</v>
      </c>
      <c r="G8" s="56"/>
      <c r="H8" s="56"/>
      <c r="I8" s="56"/>
      <c r="J8" s="56"/>
      <c r="K8" s="56"/>
      <c r="L8" s="56"/>
      <c r="M8" s="56"/>
      <c r="N8" s="52"/>
      <c r="O8" s="56"/>
    </row>
    <row r="9" ht="18" customHeight="1" spans="1:15">
      <c r="A9" s="209" t="s">
        <v>98</v>
      </c>
      <c r="B9" s="209" t="s">
        <v>99</v>
      </c>
      <c r="C9" s="208">
        <f>SUM(C10:C11)</f>
        <v>801274.57</v>
      </c>
      <c r="D9" s="56">
        <f t="shared" ref="D9:D29" si="1">E9+F9</f>
        <v>801274.57</v>
      </c>
      <c r="E9" s="208">
        <f>SUM(E10:E11)</f>
        <v>801274.57</v>
      </c>
      <c r="F9" s="208">
        <f>SUM(F10:F11)</f>
        <v>0</v>
      </c>
      <c r="G9" s="56"/>
      <c r="H9" s="56"/>
      <c r="I9" s="56"/>
      <c r="J9" s="56"/>
      <c r="K9" s="56"/>
      <c r="L9" s="56"/>
      <c r="M9" s="56"/>
      <c r="N9" s="52"/>
      <c r="O9" s="56"/>
    </row>
    <row r="10" ht="18" customHeight="1" spans="1:15">
      <c r="A10" s="210" t="s">
        <v>100</v>
      </c>
      <c r="B10" s="210" t="s">
        <v>101</v>
      </c>
      <c r="C10" s="208">
        <v>581274.57</v>
      </c>
      <c r="D10" s="56">
        <f t="shared" si="1"/>
        <v>581274.57</v>
      </c>
      <c r="E10" s="208">
        <v>581274.57</v>
      </c>
      <c r="F10" s="56"/>
      <c r="G10" s="56"/>
      <c r="H10" s="56"/>
      <c r="I10" s="56"/>
      <c r="J10" s="56"/>
      <c r="K10" s="56"/>
      <c r="L10" s="56"/>
      <c r="M10" s="56"/>
      <c r="N10" s="52"/>
      <c r="O10" s="56"/>
    </row>
    <row r="11" ht="18" customHeight="1" spans="1:15">
      <c r="A11" s="210" t="s">
        <v>102</v>
      </c>
      <c r="B11" s="210" t="s">
        <v>103</v>
      </c>
      <c r="C11" s="208">
        <v>220000</v>
      </c>
      <c r="D11" s="56">
        <f t="shared" si="1"/>
        <v>220000</v>
      </c>
      <c r="E11" s="208">
        <v>220000</v>
      </c>
      <c r="F11" s="56"/>
      <c r="G11" s="56"/>
      <c r="H11" s="56"/>
      <c r="I11" s="56"/>
      <c r="J11" s="56"/>
      <c r="K11" s="56"/>
      <c r="L11" s="56"/>
      <c r="M11" s="56"/>
      <c r="N11" s="52"/>
      <c r="O11" s="56"/>
    </row>
    <row r="12" ht="18" customHeight="1" spans="1:15">
      <c r="A12" s="209" t="s">
        <v>104</v>
      </c>
      <c r="B12" s="209" t="s">
        <v>105</v>
      </c>
      <c r="C12" s="208">
        <f>C13</f>
        <v>8892</v>
      </c>
      <c r="D12" s="56">
        <f t="shared" si="1"/>
        <v>8892</v>
      </c>
      <c r="E12" s="208">
        <f>E13</f>
        <v>8892</v>
      </c>
      <c r="F12" s="208">
        <f>F13</f>
        <v>0</v>
      </c>
      <c r="G12" s="56"/>
      <c r="H12" s="56"/>
      <c r="I12" s="56"/>
      <c r="J12" s="56"/>
      <c r="K12" s="56"/>
      <c r="L12" s="56"/>
      <c r="M12" s="56"/>
      <c r="N12" s="52"/>
      <c r="O12" s="56"/>
    </row>
    <row r="13" ht="18" customHeight="1" spans="1:15">
      <c r="A13" s="210" t="s">
        <v>106</v>
      </c>
      <c r="B13" s="210" t="s">
        <v>107</v>
      </c>
      <c r="C13" s="208">
        <v>8892</v>
      </c>
      <c r="D13" s="56">
        <f t="shared" si="1"/>
        <v>8892</v>
      </c>
      <c r="E13" s="208">
        <v>8892</v>
      </c>
      <c r="F13" s="56"/>
      <c r="G13" s="56"/>
      <c r="H13" s="56"/>
      <c r="I13" s="56"/>
      <c r="J13" s="56"/>
      <c r="K13" s="56"/>
      <c r="L13" s="56"/>
      <c r="M13" s="56"/>
      <c r="N13" s="52"/>
      <c r="O13" s="56"/>
    </row>
    <row r="14" ht="18" customHeight="1" spans="1:15">
      <c r="A14" s="209" t="s">
        <v>108</v>
      </c>
      <c r="B14" s="209" t="s">
        <v>109</v>
      </c>
      <c r="C14" s="208">
        <f>C15</f>
        <v>25430.76</v>
      </c>
      <c r="D14" s="56">
        <f t="shared" si="1"/>
        <v>25430.76</v>
      </c>
      <c r="E14" s="208">
        <f>E15</f>
        <v>25430.76</v>
      </c>
      <c r="F14" s="208">
        <f>F15</f>
        <v>0</v>
      </c>
      <c r="G14" s="56"/>
      <c r="H14" s="56"/>
      <c r="I14" s="56"/>
      <c r="J14" s="56"/>
      <c r="K14" s="56"/>
      <c r="L14" s="56"/>
      <c r="M14" s="56"/>
      <c r="N14" s="52"/>
      <c r="O14" s="56"/>
    </row>
    <row r="15" ht="18" customHeight="1" spans="1:15">
      <c r="A15" s="210" t="s">
        <v>110</v>
      </c>
      <c r="B15" s="210" t="s">
        <v>109</v>
      </c>
      <c r="C15" s="208">
        <v>25430.76</v>
      </c>
      <c r="D15" s="56">
        <f t="shared" si="1"/>
        <v>25430.76</v>
      </c>
      <c r="E15" s="208">
        <v>25430.76</v>
      </c>
      <c r="F15" s="56"/>
      <c r="G15" s="56"/>
      <c r="H15" s="56"/>
      <c r="I15" s="56"/>
      <c r="J15" s="56"/>
      <c r="K15" s="56"/>
      <c r="L15" s="56"/>
      <c r="M15" s="56"/>
      <c r="N15" s="52"/>
      <c r="O15" s="56"/>
    </row>
    <row r="16" ht="18" customHeight="1" spans="1:15">
      <c r="A16" s="207" t="s">
        <v>111</v>
      </c>
      <c r="B16" s="207" t="s">
        <v>112</v>
      </c>
      <c r="C16" s="208">
        <f>C17+C20+C22</f>
        <v>6433614.36</v>
      </c>
      <c r="D16" s="56">
        <f t="shared" si="1"/>
        <v>6433614.36</v>
      </c>
      <c r="E16" s="208">
        <f>E17+E20+E22</f>
        <v>4542252.2</v>
      </c>
      <c r="F16" s="208">
        <f>F17+F20+F22</f>
        <v>1891362.16</v>
      </c>
      <c r="G16" s="56"/>
      <c r="H16" s="56"/>
      <c r="I16" s="56"/>
      <c r="J16" s="56"/>
      <c r="K16" s="56"/>
      <c r="L16" s="56"/>
      <c r="M16" s="56"/>
      <c r="N16" s="52"/>
      <c r="O16" s="56"/>
    </row>
    <row r="17" ht="18" customHeight="1" spans="1:15">
      <c r="A17" s="209" t="s">
        <v>113</v>
      </c>
      <c r="B17" s="209" t="s">
        <v>114</v>
      </c>
      <c r="C17" s="208">
        <f>C18+C19</f>
        <v>4458146</v>
      </c>
      <c r="D17" s="56">
        <f t="shared" si="1"/>
        <v>4458146</v>
      </c>
      <c r="E17" s="208">
        <f>E18+E19</f>
        <v>3961166</v>
      </c>
      <c r="F17" s="208">
        <f>F18+F19</f>
        <v>496980</v>
      </c>
      <c r="G17" s="56"/>
      <c r="H17" s="56"/>
      <c r="I17" s="56"/>
      <c r="J17" s="56"/>
      <c r="K17" s="56"/>
      <c r="L17" s="56"/>
      <c r="M17" s="56"/>
      <c r="N17" s="52"/>
      <c r="O17" s="56"/>
    </row>
    <row r="18" ht="18" customHeight="1" spans="1:15">
      <c r="A18" s="210" t="s">
        <v>115</v>
      </c>
      <c r="B18" s="210" t="s">
        <v>116</v>
      </c>
      <c r="C18" s="208">
        <v>4294166</v>
      </c>
      <c r="D18" s="56">
        <f t="shared" si="1"/>
        <v>4294166</v>
      </c>
      <c r="E18" s="208">
        <v>3844166</v>
      </c>
      <c r="F18" s="208">
        <v>450000</v>
      </c>
      <c r="G18" s="56"/>
      <c r="H18" s="56"/>
      <c r="I18" s="56"/>
      <c r="J18" s="56"/>
      <c r="K18" s="56"/>
      <c r="L18" s="56"/>
      <c r="M18" s="56"/>
      <c r="N18" s="52"/>
      <c r="O18" s="56"/>
    </row>
    <row r="19" ht="18" customHeight="1" spans="1:15">
      <c r="A19" s="210" t="s">
        <v>117</v>
      </c>
      <c r="B19" s="210" t="s">
        <v>118</v>
      </c>
      <c r="C19" s="208">
        <v>163980</v>
      </c>
      <c r="D19" s="56">
        <f t="shared" si="1"/>
        <v>163980</v>
      </c>
      <c r="E19" s="208">
        <v>117000</v>
      </c>
      <c r="F19" s="208">
        <v>46980</v>
      </c>
      <c r="G19" s="56"/>
      <c r="H19" s="56"/>
      <c r="I19" s="56"/>
      <c r="J19" s="56"/>
      <c r="K19" s="56"/>
      <c r="L19" s="56"/>
      <c r="M19" s="56"/>
      <c r="N19" s="52"/>
      <c r="O19" s="56"/>
    </row>
    <row r="20" ht="18" customHeight="1" spans="1:15">
      <c r="A20" s="209">
        <v>21004</v>
      </c>
      <c r="B20" s="211" t="s">
        <v>119</v>
      </c>
      <c r="C20" s="208">
        <f t="shared" ref="C20:F20" si="2">C21</f>
        <v>1392839.16</v>
      </c>
      <c r="D20" s="56">
        <f t="shared" si="1"/>
        <v>1392839.16</v>
      </c>
      <c r="E20" s="208">
        <f>E21</f>
        <v>0</v>
      </c>
      <c r="F20" s="208">
        <f t="shared" si="2"/>
        <v>1392839.16</v>
      </c>
      <c r="G20" s="56"/>
      <c r="H20" s="56"/>
      <c r="I20" s="56"/>
      <c r="J20" s="56"/>
      <c r="K20" s="56"/>
      <c r="L20" s="56"/>
      <c r="M20" s="56"/>
      <c r="N20" s="52"/>
      <c r="O20" s="56"/>
    </row>
    <row r="21" ht="18" customHeight="1" spans="1:15">
      <c r="A21" s="210">
        <v>2100408</v>
      </c>
      <c r="B21" s="211" t="s">
        <v>120</v>
      </c>
      <c r="C21" s="208">
        <v>1392839.16</v>
      </c>
      <c r="D21" s="56">
        <f t="shared" si="1"/>
        <v>1392839.16</v>
      </c>
      <c r="E21" s="208"/>
      <c r="F21" s="208">
        <v>1392839.16</v>
      </c>
      <c r="G21" s="56"/>
      <c r="H21" s="56"/>
      <c r="I21" s="56"/>
      <c r="J21" s="56"/>
      <c r="K21" s="56"/>
      <c r="L21" s="56"/>
      <c r="M21" s="56"/>
      <c r="N21" s="52"/>
      <c r="O21" s="56"/>
    </row>
    <row r="22" ht="18" customHeight="1" spans="1:15">
      <c r="A22" s="209" t="s">
        <v>121</v>
      </c>
      <c r="B22" s="209" t="s">
        <v>122</v>
      </c>
      <c r="C22" s="208">
        <f>SUM(C23:C25)</f>
        <v>582629.2</v>
      </c>
      <c r="D22" s="56">
        <f t="shared" si="1"/>
        <v>582629.2</v>
      </c>
      <c r="E22" s="208">
        <f>SUM(E23:E25)</f>
        <v>581086.2</v>
      </c>
      <c r="F22" s="208">
        <f>SUM(F23:F25)</f>
        <v>1543</v>
      </c>
      <c r="G22" s="56"/>
      <c r="H22" s="56"/>
      <c r="I22" s="56"/>
      <c r="J22" s="56"/>
      <c r="K22" s="56"/>
      <c r="L22" s="56"/>
      <c r="M22" s="56"/>
      <c r="N22" s="52"/>
      <c r="O22" s="56"/>
    </row>
    <row r="23" ht="18" customHeight="1" spans="1:15">
      <c r="A23" s="210" t="s">
        <v>123</v>
      </c>
      <c r="B23" s="210" t="s">
        <v>124</v>
      </c>
      <c r="C23" s="208">
        <v>323333.97</v>
      </c>
      <c r="D23" s="56">
        <f t="shared" si="1"/>
        <v>323333.97</v>
      </c>
      <c r="E23" s="208">
        <v>323333.97</v>
      </c>
      <c r="F23" s="56"/>
      <c r="G23" s="56"/>
      <c r="H23" s="56"/>
      <c r="I23" s="56"/>
      <c r="J23" s="56"/>
      <c r="K23" s="56"/>
      <c r="L23" s="56"/>
      <c r="M23" s="56"/>
      <c r="N23" s="52"/>
      <c r="O23" s="56"/>
    </row>
    <row r="24" ht="18" customHeight="1" spans="1:15">
      <c r="A24" s="210" t="s">
        <v>125</v>
      </c>
      <c r="B24" s="210" t="s">
        <v>126</v>
      </c>
      <c r="C24" s="208">
        <v>228268.3</v>
      </c>
      <c r="D24" s="56">
        <f t="shared" si="1"/>
        <v>228268.3</v>
      </c>
      <c r="E24" s="208">
        <v>228268.3</v>
      </c>
      <c r="F24" s="56"/>
      <c r="G24" s="56"/>
      <c r="H24" s="56"/>
      <c r="I24" s="56"/>
      <c r="J24" s="56"/>
      <c r="K24" s="56"/>
      <c r="L24" s="56"/>
      <c r="M24" s="56"/>
      <c r="N24" s="52"/>
      <c r="O24" s="56"/>
    </row>
    <row r="25" ht="18" customHeight="1" spans="1:15">
      <c r="A25" s="210" t="s">
        <v>127</v>
      </c>
      <c r="B25" s="210" t="s">
        <v>128</v>
      </c>
      <c r="C25" s="208">
        <v>31026.93</v>
      </c>
      <c r="D25" s="56">
        <f t="shared" si="1"/>
        <v>31026.93</v>
      </c>
      <c r="E25" s="208">
        <v>29483.93</v>
      </c>
      <c r="F25" s="212">
        <v>1543</v>
      </c>
      <c r="G25" s="56"/>
      <c r="H25" s="56"/>
      <c r="I25" s="56"/>
      <c r="J25" s="56"/>
      <c r="K25" s="56"/>
      <c r="L25" s="56"/>
      <c r="M25" s="56"/>
      <c r="N25" s="52"/>
      <c r="O25" s="56"/>
    </row>
    <row r="26" ht="18" customHeight="1" spans="1:15">
      <c r="A26" s="207" t="s">
        <v>129</v>
      </c>
      <c r="B26" s="207" t="s">
        <v>130</v>
      </c>
      <c r="C26" s="208">
        <f>C27</f>
        <v>435955.92</v>
      </c>
      <c r="D26" s="56">
        <f t="shared" si="1"/>
        <v>435955.92</v>
      </c>
      <c r="E26" s="208">
        <f>E27</f>
        <v>435955.92</v>
      </c>
      <c r="F26" s="208">
        <f>F27</f>
        <v>0</v>
      </c>
      <c r="G26" s="56"/>
      <c r="H26" s="56"/>
      <c r="I26" s="56"/>
      <c r="J26" s="56"/>
      <c r="K26" s="56"/>
      <c r="L26" s="56"/>
      <c r="M26" s="56"/>
      <c r="N26" s="52"/>
      <c r="O26" s="56"/>
    </row>
    <row r="27" ht="18" customHeight="1" spans="1:15">
      <c r="A27" s="209" t="s">
        <v>131</v>
      </c>
      <c r="B27" s="209" t="s">
        <v>132</v>
      </c>
      <c r="C27" s="208">
        <f>C28</f>
        <v>435955.92</v>
      </c>
      <c r="D27" s="56">
        <f t="shared" si="1"/>
        <v>435955.92</v>
      </c>
      <c r="E27" s="208">
        <f>E28</f>
        <v>435955.92</v>
      </c>
      <c r="F27" s="208">
        <f>F28</f>
        <v>0</v>
      </c>
      <c r="G27" s="56"/>
      <c r="H27" s="56"/>
      <c r="I27" s="56"/>
      <c r="J27" s="56"/>
      <c r="K27" s="56"/>
      <c r="L27" s="56"/>
      <c r="M27" s="56"/>
      <c r="N27" s="52"/>
      <c r="O27" s="56"/>
    </row>
    <row r="28" ht="18" customHeight="1" spans="1:15">
      <c r="A28" s="210" t="s">
        <v>133</v>
      </c>
      <c r="B28" s="210" t="s">
        <v>134</v>
      </c>
      <c r="C28" s="208">
        <v>435955.92</v>
      </c>
      <c r="D28" s="56">
        <f t="shared" si="1"/>
        <v>435955.92</v>
      </c>
      <c r="E28" s="208">
        <v>435955.92</v>
      </c>
      <c r="F28" s="56"/>
      <c r="G28" s="56"/>
      <c r="H28" s="56"/>
      <c r="I28" s="56"/>
      <c r="J28" s="56"/>
      <c r="K28" s="56"/>
      <c r="L28" s="56"/>
      <c r="M28" s="56"/>
      <c r="N28" s="52"/>
      <c r="O28" s="56"/>
    </row>
    <row r="29" ht="21" customHeight="1" spans="1:15">
      <c r="A29" s="230" t="s">
        <v>55</v>
      </c>
      <c r="B29" s="35"/>
      <c r="C29" s="86">
        <f>C8+C16+C26</f>
        <v>7705167.61</v>
      </c>
      <c r="D29" s="56">
        <f t="shared" si="1"/>
        <v>7705167.61</v>
      </c>
      <c r="E29" s="86">
        <f>E8+E16+E26</f>
        <v>5813805.45</v>
      </c>
      <c r="F29" s="86">
        <f>F8+F16+F26</f>
        <v>1891362.16</v>
      </c>
      <c r="G29" s="86"/>
      <c r="H29" s="86"/>
      <c r="I29" s="86"/>
      <c r="J29" s="86"/>
      <c r="K29" s="86"/>
      <c r="L29" s="86"/>
      <c r="M29" s="86"/>
      <c r="N29" s="86"/>
      <c r="O29" s="86"/>
    </row>
  </sheetData>
  <autoFilter xmlns:etc="http://www.wps.cn/officeDocument/2017/etCustomData" ref="A7:O29" etc:filterBottomFollowUsedRange="0">
    <extLst/>
  </autoFilter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1" activePane="bottomLeft" state="frozen"/>
      <selection/>
      <selection pane="bottomLeft" activeCell="B12" sqref="B12"/>
    </sheetView>
  </sheetViews>
  <sheetFormatPr defaultColWidth="8.575" defaultRowHeight="12.75" customHeight="1" outlineLevelCol="3"/>
  <cols>
    <col min="1" max="4" width="35.5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2"/>
      <c r="B2" s="46"/>
      <c r="C2" s="46"/>
      <c r="D2" s="46" t="s">
        <v>135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"单位名称：禄劝彝族苗族自治县翠华镇卫生院"&amp;""</f>
        <v>单位名称：禄劝彝族苗族自治县翠华镇卫生院</v>
      </c>
      <c r="B4" s="214"/>
      <c r="D4" s="46" t="s">
        <v>1</v>
      </c>
    </row>
    <row r="5" ht="17.25" customHeight="1" spans="1:4">
      <c r="A5" s="215" t="s">
        <v>2</v>
      </c>
      <c r="B5" s="216"/>
      <c r="C5" s="215" t="s">
        <v>3</v>
      </c>
      <c r="D5" s="216"/>
    </row>
    <row r="6" ht="18.75" customHeight="1" spans="1:4">
      <c r="A6" s="215" t="s">
        <v>4</v>
      </c>
      <c r="B6" s="215" t="s">
        <v>5</v>
      </c>
      <c r="C6" s="215" t="s">
        <v>6</v>
      </c>
      <c r="D6" s="215" t="s">
        <v>5</v>
      </c>
    </row>
    <row r="7" ht="16.5" customHeight="1" spans="1:4">
      <c r="A7" s="217" t="s">
        <v>136</v>
      </c>
      <c r="B7" s="86">
        <v>6310785.45</v>
      </c>
      <c r="C7" s="217" t="s">
        <v>137</v>
      </c>
      <c r="D7" s="86">
        <v>7705167.61</v>
      </c>
    </row>
    <row r="8" ht="16.5" customHeight="1" spans="1:4">
      <c r="A8" s="217" t="s">
        <v>138</v>
      </c>
      <c r="B8" s="86">
        <v>6310785.45</v>
      </c>
      <c r="C8" s="217" t="s">
        <v>139</v>
      </c>
      <c r="D8" s="86"/>
    </row>
    <row r="9" ht="16.5" customHeight="1" spans="1:4">
      <c r="A9" s="217" t="s">
        <v>140</v>
      </c>
      <c r="B9" s="86"/>
      <c r="C9" s="217" t="s">
        <v>141</v>
      </c>
      <c r="D9" s="86"/>
    </row>
    <row r="10" ht="16.5" customHeight="1" spans="1:4">
      <c r="A10" s="217" t="s">
        <v>142</v>
      </c>
      <c r="B10" s="86"/>
      <c r="C10" s="217" t="s">
        <v>143</v>
      </c>
      <c r="D10" s="86"/>
    </row>
    <row r="11" ht="16.5" customHeight="1" spans="1:4">
      <c r="A11" s="217" t="s">
        <v>144</v>
      </c>
      <c r="B11" s="86">
        <v>1394382.16</v>
      </c>
      <c r="C11" s="217" t="s">
        <v>145</v>
      </c>
      <c r="D11" s="86"/>
    </row>
    <row r="12" ht="16.5" customHeight="1" spans="1:4">
      <c r="A12" s="217" t="s">
        <v>138</v>
      </c>
      <c r="B12" s="86">
        <v>1394382.16</v>
      </c>
      <c r="C12" s="217" t="s">
        <v>146</v>
      </c>
      <c r="D12" s="86"/>
    </row>
    <row r="13" ht="16.5" customHeight="1" spans="1:4">
      <c r="A13" s="218" t="s">
        <v>140</v>
      </c>
      <c r="B13" s="86"/>
      <c r="C13" s="87" t="s">
        <v>147</v>
      </c>
      <c r="D13" s="86"/>
    </row>
    <row r="14" ht="16.5" customHeight="1" spans="1:4">
      <c r="A14" s="218" t="s">
        <v>142</v>
      </c>
      <c r="B14" s="86"/>
      <c r="C14" s="87" t="s">
        <v>148</v>
      </c>
      <c r="D14" s="86"/>
    </row>
    <row r="15" ht="16.5" customHeight="1" spans="1:4">
      <c r="A15" s="219"/>
      <c r="B15" s="86"/>
      <c r="C15" s="87" t="s">
        <v>149</v>
      </c>
      <c r="D15" s="86">
        <v>835597.33</v>
      </c>
    </row>
    <row r="16" ht="16.5" customHeight="1" spans="1:4">
      <c r="A16" s="219"/>
      <c r="B16" s="86"/>
      <c r="C16" s="87" t="s">
        <v>150</v>
      </c>
      <c r="D16" s="86">
        <v>6433614.36</v>
      </c>
    </row>
    <row r="17" ht="16.5" customHeight="1" spans="1:4">
      <c r="A17" s="219"/>
      <c r="B17" s="86"/>
      <c r="C17" s="87" t="s">
        <v>151</v>
      </c>
      <c r="D17" s="86"/>
    </row>
    <row r="18" ht="16.5" customHeight="1" spans="1:4">
      <c r="A18" s="219"/>
      <c r="B18" s="86"/>
      <c r="C18" s="87" t="s">
        <v>152</v>
      </c>
      <c r="D18" s="86"/>
    </row>
    <row r="19" ht="16.5" customHeight="1" spans="1:4">
      <c r="A19" s="219"/>
      <c r="B19" s="86"/>
      <c r="C19" s="87" t="s">
        <v>153</v>
      </c>
      <c r="D19" s="86"/>
    </row>
    <row r="20" ht="16.5" customHeight="1" spans="1:4">
      <c r="A20" s="219"/>
      <c r="B20" s="86"/>
      <c r="C20" s="87" t="s">
        <v>154</v>
      </c>
      <c r="D20" s="86"/>
    </row>
    <row r="21" ht="16.5" customHeight="1" spans="1:4">
      <c r="A21" s="219"/>
      <c r="B21" s="86"/>
      <c r="C21" s="87" t="s">
        <v>155</v>
      </c>
      <c r="D21" s="86"/>
    </row>
    <row r="22" ht="16.5" customHeight="1" spans="1:4">
      <c r="A22" s="219"/>
      <c r="B22" s="86"/>
      <c r="C22" s="87" t="s">
        <v>156</v>
      </c>
      <c r="D22" s="86"/>
    </row>
    <row r="23" ht="16.5" customHeight="1" spans="1:4">
      <c r="A23" s="219"/>
      <c r="B23" s="86"/>
      <c r="C23" s="87" t="s">
        <v>157</v>
      </c>
      <c r="D23" s="86"/>
    </row>
    <row r="24" ht="16.5" customHeight="1" spans="1:4">
      <c r="A24" s="219"/>
      <c r="B24" s="86"/>
      <c r="C24" s="87" t="s">
        <v>158</v>
      </c>
      <c r="D24" s="86"/>
    </row>
    <row r="25" ht="16.5" customHeight="1" spans="1:4">
      <c r="A25" s="219"/>
      <c r="B25" s="86"/>
      <c r="C25" s="87" t="s">
        <v>159</v>
      </c>
      <c r="D25" s="86"/>
    </row>
    <row r="26" ht="16.5" customHeight="1" spans="1:4">
      <c r="A26" s="219"/>
      <c r="B26" s="86"/>
      <c r="C26" s="87" t="s">
        <v>160</v>
      </c>
      <c r="D26" s="86">
        <v>435955.92</v>
      </c>
    </row>
    <row r="27" ht="16.5" customHeight="1" spans="1:4">
      <c r="A27" s="219"/>
      <c r="B27" s="86"/>
      <c r="C27" s="87" t="s">
        <v>161</v>
      </c>
      <c r="D27" s="86"/>
    </row>
    <row r="28" ht="16.5" customHeight="1" spans="1:4">
      <c r="A28" s="219"/>
      <c r="B28" s="86"/>
      <c r="C28" s="87" t="s">
        <v>162</v>
      </c>
      <c r="D28" s="86"/>
    </row>
    <row r="29" ht="16.5" customHeight="1" spans="1:4">
      <c r="A29" s="219"/>
      <c r="B29" s="86"/>
      <c r="C29" s="87" t="s">
        <v>163</v>
      </c>
      <c r="D29" s="86"/>
    </row>
    <row r="30" ht="16.5" customHeight="1" spans="1:4">
      <c r="A30" s="219"/>
      <c r="B30" s="86"/>
      <c r="C30" s="87" t="s">
        <v>164</v>
      </c>
      <c r="D30" s="86"/>
    </row>
    <row r="31" ht="16.5" customHeight="1" spans="1:4">
      <c r="A31" s="219"/>
      <c r="B31" s="86"/>
      <c r="C31" s="87" t="s">
        <v>165</v>
      </c>
      <c r="D31" s="86"/>
    </row>
    <row r="32" ht="16.5" customHeight="1" spans="1:4">
      <c r="A32" s="219"/>
      <c r="B32" s="86"/>
      <c r="C32" s="218" t="s">
        <v>166</v>
      </c>
      <c r="D32" s="86"/>
    </row>
    <row r="33" ht="16.5" customHeight="1" spans="1:4">
      <c r="A33" s="219"/>
      <c r="B33" s="86"/>
      <c r="C33" s="218" t="s">
        <v>167</v>
      </c>
      <c r="D33" s="86"/>
    </row>
    <row r="34" ht="16.5" customHeight="1" spans="1:4">
      <c r="A34" s="219"/>
      <c r="B34" s="86"/>
      <c r="C34" s="30" t="s">
        <v>168</v>
      </c>
      <c r="D34" s="86"/>
    </row>
    <row r="35" ht="15" customHeight="1" spans="1:4">
      <c r="A35" s="220" t="s">
        <v>50</v>
      </c>
      <c r="B35" s="221">
        <f>B7+B11</f>
        <v>7705167.61</v>
      </c>
      <c r="C35" s="220" t="s">
        <v>51</v>
      </c>
      <c r="D35" s="221">
        <f>SUM(D8:D33)</f>
        <v>7705167.61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E29" sqref="E29:G29"/>
    </sheetView>
  </sheetViews>
  <sheetFormatPr defaultColWidth="9.14166666666667" defaultRowHeight="14.25" customHeight="1" outlineLevelCol="6"/>
  <cols>
    <col min="1" max="1" width="20.1416666666667" style="1" customWidth="1"/>
    <col min="2" max="2" width="44" style="1" customWidth="1"/>
    <col min="3" max="7" width="24.1416666666667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66"/>
      <c r="F2" s="78"/>
      <c r="G2" s="172" t="s">
        <v>169</v>
      </c>
    </row>
    <row r="3" ht="41.25" customHeight="1" spans="1:7">
      <c r="A3" s="199" t="str">
        <f>"2025"&amp;"年一般公共预算支出预算表（按功能科目分类）"</f>
        <v>2025年一般公共预算支出预算表（按功能科目分类）</v>
      </c>
      <c r="B3" s="199"/>
      <c r="C3" s="199"/>
      <c r="D3" s="199"/>
      <c r="E3" s="199"/>
      <c r="F3" s="199"/>
      <c r="G3" s="199"/>
    </row>
    <row r="4" ht="18" customHeight="1" spans="1:7">
      <c r="A4" s="6" t="str">
        <f>"单位名称：禄劝彝族苗族自治县翠华镇卫生院"&amp;""</f>
        <v>单位名称：禄劝彝族苗族自治县翠华镇卫生院</v>
      </c>
      <c r="F4" s="200"/>
      <c r="G4" s="172" t="s">
        <v>1</v>
      </c>
    </row>
    <row r="5" ht="20.25" customHeight="1" spans="1:7">
      <c r="A5" s="201" t="s">
        <v>170</v>
      </c>
      <c r="B5" s="202"/>
      <c r="C5" s="203" t="s">
        <v>55</v>
      </c>
      <c r="D5" s="204" t="s">
        <v>74</v>
      </c>
      <c r="E5" s="13"/>
      <c r="F5" s="14"/>
      <c r="G5" s="168" t="s">
        <v>75</v>
      </c>
    </row>
    <row r="6" ht="20.25" customHeight="1" spans="1:7">
      <c r="A6" s="205" t="s">
        <v>71</v>
      </c>
      <c r="B6" s="205" t="s">
        <v>72</v>
      </c>
      <c r="C6" s="20"/>
      <c r="D6" s="206" t="s">
        <v>57</v>
      </c>
      <c r="E6" s="206" t="s">
        <v>171</v>
      </c>
      <c r="F6" s="206" t="s">
        <v>172</v>
      </c>
      <c r="G6" s="170"/>
    </row>
    <row r="7" ht="15" customHeight="1" spans="1:7">
      <c r="A7" s="60" t="s">
        <v>81</v>
      </c>
      <c r="B7" s="60" t="s">
        <v>82</v>
      </c>
      <c r="C7" s="60" t="s">
        <v>83</v>
      </c>
      <c r="D7" s="60" t="s">
        <v>84</v>
      </c>
      <c r="E7" s="60" t="s">
        <v>85</v>
      </c>
      <c r="F7" s="60" t="s">
        <v>86</v>
      </c>
      <c r="G7" s="60" t="s">
        <v>87</v>
      </c>
    </row>
    <row r="8" ht="15" customHeight="1" spans="1:7">
      <c r="A8" s="207" t="s">
        <v>96</v>
      </c>
      <c r="B8" s="207" t="s">
        <v>97</v>
      </c>
      <c r="C8" s="208">
        <f t="shared" ref="C8:G8" si="0">C9+C12+C14</f>
        <v>835597.33</v>
      </c>
      <c r="D8" s="60">
        <f>E8+F8</f>
        <v>835597.33</v>
      </c>
      <c r="E8" s="208">
        <f t="shared" si="0"/>
        <v>835597.33</v>
      </c>
      <c r="F8" s="60"/>
      <c r="G8" s="208">
        <f t="shared" si="0"/>
        <v>0</v>
      </c>
    </row>
    <row r="9" ht="15" customHeight="1" spans="1:7">
      <c r="A9" s="209" t="s">
        <v>98</v>
      </c>
      <c r="B9" s="209" t="s">
        <v>99</v>
      </c>
      <c r="C9" s="208">
        <f t="shared" ref="C9:G9" si="1">SUM(C10:C11)</f>
        <v>801274.57</v>
      </c>
      <c r="D9" s="60">
        <f t="shared" ref="D9:D29" si="2">E9+F9</f>
        <v>801274.57</v>
      </c>
      <c r="E9" s="208">
        <f t="shared" si="1"/>
        <v>801274.57</v>
      </c>
      <c r="F9" s="60"/>
      <c r="G9" s="208">
        <f t="shared" si="1"/>
        <v>0</v>
      </c>
    </row>
    <row r="10" ht="15" customHeight="1" spans="1:7">
      <c r="A10" s="210" t="s">
        <v>100</v>
      </c>
      <c r="B10" s="210" t="s">
        <v>101</v>
      </c>
      <c r="C10" s="208">
        <v>581274.57</v>
      </c>
      <c r="D10" s="60">
        <f t="shared" si="2"/>
        <v>581274.57</v>
      </c>
      <c r="E10" s="208">
        <v>581274.57</v>
      </c>
      <c r="F10" s="60"/>
      <c r="G10" s="56"/>
    </row>
    <row r="11" ht="15" customHeight="1" spans="1:7">
      <c r="A11" s="210" t="s">
        <v>102</v>
      </c>
      <c r="B11" s="210" t="s">
        <v>103</v>
      </c>
      <c r="C11" s="208">
        <v>220000</v>
      </c>
      <c r="D11" s="60">
        <f t="shared" si="2"/>
        <v>220000</v>
      </c>
      <c r="E11" s="208">
        <v>220000</v>
      </c>
      <c r="F11" s="60"/>
      <c r="G11" s="56"/>
    </row>
    <row r="12" ht="15" customHeight="1" spans="1:7">
      <c r="A12" s="209" t="s">
        <v>104</v>
      </c>
      <c r="B12" s="209" t="s">
        <v>105</v>
      </c>
      <c r="C12" s="208">
        <f t="shared" ref="C12:G12" si="3">C13</f>
        <v>8892</v>
      </c>
      <c r="D12" s="60">
        <f t="shared" si="2"/>
        <v>8892</v>
      </c>
      <c r="E12" s="208">
        <f t="shared" si="3"/>
        <v>8892</v>
      </c>
      <c r="F12" s="60"/>
      <c r="G12" s="208">
        <f t="shared" si="3"/>
        <v>0</v>
      </c>
    </row>
    <row r="13" ht="15" customHeight="1" spans="1:7">
      <c r="A13" s="210" t="s">
        <v>106</v>
      </c>
      <c r="B13" s="210" t="s">
        <v>107</v>
      </c>
      <c r="C13" s="208">
        <v>8892</v>
      </c>
      <c r="D13" s="60">
        <f t="shared" si="2"/>
        <v>8892</v>
      </c>
      <c r="E13" s="208">
        <v>8892</v>
      </c>
      <c r="F13" s="60"/>
      <c r="G13" s="56"/>
    </row>
    <row r="14" ht="15" customHeight="1" spans="1:7">
      <c r="A14" s="209" t="s">
        <v>108</v>
      </c>
      <c r="B14" s="209" t="s">
        <v>109</v>
      </c>
      <c r="C14" s="208">
        <f t="shared" ref="C14:G14" si="4">C15</f>
        <v>25430.76</v>
      </c>
      <c r="D14" s="60">
        <f t="shared" si="2"/>
        <v>25430.76</v>
      </c>
      <c r="E14" s="208">
        <f t="shared" si="4"/>
        <v>25430.76</v>
      </c>
      <c r="F14" s="60"/>
      <c r="G14" s="208">
        <f t="shared" si="4"/>
        <v>0</v>
      </c>
    </row>
    <row r="15" ht="15" customHeight="1" spans="1:7">
      <c r="A15" s="210" t="s">
        <v>110</v>
      </c>
      <c r="B15" s="210" t="s">
        <v>109</v>
      </c>
      <c r="C15" s="208">
        <v>25430.76</v>
      </c>
      <c r="D15" s="60">
        <f t="shared" si="2"/>
        <v>25430.76</v>
      </c>
      <c r="E15" s="208">
        <v>25430.76</v>
      </c>
      <c r="F15" s="60"/>
      <c r="G15" s="56"/>
    </row>
    <row r="16" ht="15" customHeight="1" spans="1:7">
      <c r="A16" s="207" t="s">
        <v>111</v>
      </c>
      <c r="B16" s="207" t="s">
        <v>112</v>
      </c>
      <c r="C16" s="208">
        <f t="shared" ref="C16:G16" si="5">C17+C20+C22</f>
        <v>6433614.36</v>
      </c>
      <c r="D16" s="60">
        <f t="shared" si="2"/>
        <v>4542252.2</v>
      </c>
      <c r="E16" s="208">
        <f t="shared" si="5"/>
        <v>4542252.2</v>
      </c>
      <c r="F16" s="60"/>
      <c r="G16" s="208">
        <f>G17+G20+G22</f>
        <v>1891362.16</v>
      </c>
    </row>
    <row r="17" ht="15" customHeight="1" spans="1:7">
      <c r="A17" s="209" t="s">
        <v>113</v>
      </c>
      <c r="B17" s="209" t="s">
        <v>114</v>
      </c>
      <c r="C17" s="208">
        <f t="shared" ref="C17:G17" si="6">C18+C19</f>
        <v>4458146</v>
      </c>
      <c r="D17" s="60">
        <f t="shared" si="2"/>
        <v>3961166</v>
      </c>
      <c r="E17" s="208">
        <f t="shared" si="6"/>
        <v>3961166</v>
      </c>
      <c r="F17" s="60"/>
      <c r="G17" s="208">
        <f t="shared" si="6"/>
        <v>496980</v>
      </c>
    </row>
    <row r="18" ht="15" customHeight="1" spans="1:7">
      <c r="A18" s="210" t="s">
        <v>115</v>
      </c>
      <c r="B18" s="210" t="s">
        <v>116</v>
      </c>
      <c r="C18" s="208">
        <v>4294166</v>
      </c>
      <c r="D18" s="60">
        <f t="shared" si="2"/>
        <v>3844166</v>
      </c>
      <c r="E18" s="208">
        <v>3844166</v>
      </c>
      <c r="F18" s="60"/>
      <c r="G18" s="208">
        <v>450000</v>
      </c>
    </row>
    <row r="19" ht="15" customHeight="1" spans="1:7">
      <c r="A19" s="210" t="s">
        <v>117</v>
      </c>
      <c r="B19" s="210" t="s">
        <v>118</v>
      </c>
      <c r="C19" s="208">
        <v>163980</v>
      </c>
      <c r="D19" s="60">
        <f t="shared" si="2"/>
        <v>117000</v>
      </c>
      <c r="E19" s="208">
        <v>117000</v>
      </c>
      <c r="F19" s="60"/>
      <c r="G19" s="208">
        <v>46980</v>
      </c>
    </row>
    <row r="20" ht="15" customHeight="1" spans="1:7">
      <c r="A20" s="209">
        <v>21004</v>
      </c>
      <c r="B20" s="211" t="s">
        <v>119</v>
      </c>
      <c r="C20" s="208">
        <f t="shared" ref="C20:G20" si="7">C21</f>
        <v>1392839.16</v>
      </c>
      <c r="D20" s="60">
        <f t="shared" si="2"/>
        <v>0</v>
      </c>
      <c r="E20" s="208">
        <f t="shared" si="7"/>
        <v>0</v>
      </c>
      <c r="F20" s="60"/>
      <c r="G20" s="208">
        <f t="shared" si="7"/>
        <v>1392839.16</v>
      </c>
    </row>
    <row r="21" ht="15" customHeight="1" spans="1:7">
      <c r="A21" s="210">
        <v>2100408</v>
      </c>
      <c r="B21" s="211" t="s">
        <v>120</v>
      </c>
      <c r="C21" s="208">
        <v>1392839.16</v>
      </c>
      <c r="D21" s="60">
        <f t="shared" si="2"/>
        <v>0</v>
      </c>
      <c r="E21" s="208"/>
      <c r="F21" s="60"/>
      <c r="G21" s="208">
        <v>1392839.16</v>
      </c>
    </row>
    <row r="22" ht="15" customHeight="1" spans="1:7">
      <c r="A22" s="209" t="s">
        <v>121</v>
      </c>
      <c r="B22" s="209" t="s">
        <v>122</v>
      </c>
      <c r="C22" s="208">
        <f t="shared" ref="C22:G22" si="8">SUM(C23:C25)</f>
        <v>582629.2</v>
      </c>
      <c r="D22" s="60">
        <f t="shared" si="2"/>
        <v>581086.2</v>
      </c>
      <c r="E22" s="208">
        <f t="shared" si="8"/>
        <v>581086.2</v>
      </c>
      <c r="F22" s="60"/>
      <c r="G22" s="208">
        <f t="shared" si="8"/>
        <v>1543</v>
      </c>
    </row>
    <row r="23" ht="15" customHeight="1" spans="1:7">
      <c r="A23" s="210" t="s">
        <v>123</v>
      </c>
      <c r="B23" s="210" t="s">
        <v>124</v>
      </c>
      <c r="C23" s="208">
        <v>323333.97</v>
      </c>
      <c r="D23" s="60">
        <f t="shared" si="2"/>
        <v>323333.97</v>
      </c>
      <c r="E23" s="208">
        <v>323333.97</v>
      </c>
      <c r="F23" s="60"/>
      <c r="G23" s="56"/>
    </row>
    <row r="24" ht="15" customHeight="1" spans="1:7">
      <c r="A24" s="210" t="s">
        <v>125</v>
      </c>
      <c r="B24" s="210" t="s">
        <v>126</v>
      </c>
      <c r="C24" s="208">
        <v>228268.3</v>
      </c>
      <c r="D24" s="60">
        <f t="shared" si="2"/>
        <v>228268.3</v>
      </c>
      <c r="E24" s="208">
        <v>228268.3</v>
      </c>
      <c r="F24" s="60"/>
      <c r="G24" s="56"/>
    </row>
    <row r="25" ht="15" customHeight="1" spans="1:7">
      <c r="A25" s="210" t="s">
        <v>127</v>
      </c>
      <c r="B25" s="210" t="s">
        <v>128</v>
      </c>
      <c r="C25" s="208">
        <v>31026.93</v>
      </c>
      <c r="D25" s="60">
        <f t="shared" si="2"/>
        <v>29483.93</v>
      </c>
      <c r="E25" s="208">
        <v>29483.93</v>
      </c>
      <c r="F25" s="60"/>
      <c r="G25" s="212">
        <v>1543</v>
      </c>
    </row>
    <row r="26" ht="15" customHeight="1" spans="1:7">
      <c r="A26" s="207" t="s">
        <v>129</v>
      </c>
      <c r="B26" s="207" t="s">
        <v>130</v>
      </c>
      <c r="C26" s="208">
        <f t="shared" ref="C26:G26" si="9">C27</f>
        <v>435955.92</v>
      </c>
      <c r="D26" s="60">
        <f t="shared" si="2"/>
        <v>435955.92</v>
      </c>
      <c r="E26" s="208">
        <f t="shared" si="9"/>
        <v>435955.92</v>
      </c>
      <c r="F26" s="60"/>
      <c r="G26" s="208">
        <f t="shared" si="9"/>
        <v>0</v>
      </c>
    </row>
    <row r="27" ht="15" customHeight="1" spans="1:7">
      <c r="A27" s="209" t="s">
        <v>131</v>
      </c>
      <c r="B27" s="209" t="s">
        <v>132</v>
      </c>
      <c r="C27" s="208">
        <f t="shared" ref="C27:G27" si="10">C28</f>
        <v>435955.92</v>
      </c>
      <c r="D27" s="60">
        <f t="shared" si="2"/>
        <v>435955.92</v>
      </c>
      <c r="E27" s="208">
        <f t="shared" si="10"/>
        <v>435955.92</v>
      </c>
      <c r="F27" s="60"/>
      <c r="G27" s="208">
        <f t="shared" si="10"/>
        <v>0</v>
      </c>
    </row>
    <row r="28" ht="18" customHeight="1" spans="1:7">
      <c r="A28" s="210" t="s">
        <v>133</v>
      </c>
      <c r="B28" s="210" t="s">
        <v>134</v>
      </c>
      <c r="C28" s="208">
        <v>435955.92</v>
      </c>
      <c r="D28" s="60">
        <f t="shared" si="2"/>
        <v>435955.92</v>
      </c>
      <c r="E28" s="208">
        <v>435955.92</v>
      </c>
      <c r="F28" s="86"/>
      <c r="G28" s="56"/>
    </row>
    <row r="29" ht="18" customHeight="1" spans="1:7">
      <c r="A29" s="85" t="s">
        <v>173</v>
      </c>
      <c r="B29" s="213" t="s">
        <v>173</v>
      </c>
      <c r="C29" s="86">
        <f t="shared" ref="C29:G29" si="11">C8+C16+C26</f>
        <v>7705167.61</v>
      </c>
      <c r="D29" s="60">
        <f t="shared" si="2"/>
        <v>5813805.45</v>
      </c>
      <c r="E29" s="86">
        <f t="shared" si="11"/>
        <v>5813805.45</v>
      </c>
      <c r="F29" s="86"/>
      <c r="G29" s="86">
        <f t="shared" si="11"/>
        <v>1891362.16</v>
      </c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3"/>
      <c r="B2" s="43"/>
      <c r="C2" s="43"/>
      <c r="D2" s="43"/>
      <c r="E2" s="42"/>
      <c r="F2" s="193" t="s">
        <v>174</v>
      </c>
    </row>
    <row r="3" ht="41.25" customHeight="1" spans="1:6">
      <c r="A3" s="19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95" t="str">
        <f>"单位名称：禄劝彝族苗族自治县翠华镇卫生院"&amp;""</f>
        <v>单位名称：禄劝彝族苗族自治县翠华镇卫生院</v>
      </c>
      <c r="B4" s="196"/>
      <c r="D4" s="43"/>
      <c r="E4" s="42"/>
      <c r="F4" s="64" t="s">
        <v>1</v>
      </c>
    </row>
    <row r="5" ht="27" customHeight="1" spans="1:6">
      <c r="A5" s="47" t="s">
        <v>175</v>
      </c>
      <c r="B5" s="47" t="s">
        <v>176</v>
      </c>
      <c r="C5" s="49" t="s">
        <v>177</v>
      </c>
      <c r="D5" s="47"/>
      <c r="E5" s="48"/>
      <c r="F5" s="47" t="s">
        <v>178</v>
      </c>
    </row>
    <row r="6" ht="28.5" customHeight="1" spans="1:6">
      <c r="A6" s="197"/>
      <c r="B6" s="51"/>
      <c r="C6" s="48" t="s">
        <v>57</v>
      </c>
      <c r="D6" s="48" t="s">
        <v>179</v>
      </c>
      <c r="E6" s="48" t="s">
        <v>180</v>
      </c>
      <c r="F6" s="50"/>
    </row>
    <row r="7" ht="17.25" customHeight="1" spans="1:6">
      <c r="A7" s="56" t="s">
        <v>81</v>
      </c>
      <c r="B7" s="56" t="s">
        <v>82</v>
      </c>
      <c r="C7" s="56" t="s">
        <v>83</v>
      </c>
      <c r="D7" s="56" t="s">
        <v>84</v>
      </c>
      <c r="E7" s="56" t="s">
        <v>85</v>
      </c>
      <c r="F7" s="56" t="s">
        <v>86</v>
      </c>
    </row>
    <row r="8" ht="17.25" customHeight="1" spans="1:6">
      <c r="A8" s="86"/>
      <c r="B8" s="86"/>
      <c r="C8" s="86"/>
      <c r="D8" s="86"/>
      <c r="E8" s="86"/>
      <c r="F8" s="86"/>
    </row>
    <row r="9" customHeight="1" spans="1:1">
      <c r="A9" s="198" t="s">
        <v>181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1"/>
  <sheetViews>
    <sheetView showZeros="0" topLeftCell="H1" workbookViewId="0">
      <pane ySplit="1" topLeftCell="A2" activePane="bottomLeft" state="frozen"/>
      <selection/>
      <selection pane="bottomLeft" activeCell="M32" sqref="M3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9.3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ht="13.5" customHeight="1" spans="2:24">
      <c r="B2" s="174"/>
      <c r="C2" s="175"/>
      <c r="E2" s="176"/>
      <c r="F2" s="176"/>
      <c r="G2" s="176"/>
      <c r="H2" s="176"/>
      <c r="I2" s="93"/>
      <c r="J2" s="93"/>
      <c r="K2" s="93"/>
      <c r="L2" s="93"/>
      <c r="M2" s="93"/>
      <c r="N2" s="93"/>
      <c r="R2" s="93"/>
      <c r="V2" s="175"/>
      <c r="X2" s="77" t="s">
        <v>182</v>
      </c>
    </row>
    <row r="3" ht="45.75" customHeight="1" spans="1:24">
      <c r="A3" s="68" t="str">
        <f>"2025"&amp;"年部门基本支出预算表"</f>
        <v>2025年部门基本支出预算表</v>
      </c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7"/>
      <c r="P3" s="67"/>
      <c r="Q3" s="67"/>
      <c r="R3" s="68"/>
      <c r="S3" s="68"/>
      <c r="T3" s="68"/>
      <c r="U3" s="68"/>
      <c r="V3" s="68"/>
      <c r="W3" s="68"/>
      <c r="X3" s="68"/>
    </row>
    <row r="4" ht="18.75" customHeight="1" spans="1:24">
      <c r="A4" s="69" t="str">
        <f>"单位名称：禄劝彝族苗族自治县翠华镇卫生院"&amp;""</f>
        <v>单位名称：禄劝彝族苗族自治县翠华镇卫生院</v>
      </c>
      <c r="B4" s="177"/>
      <c r="C4" s="178"/>
      <c r="D4" s="178"/>
      <c r="E4" s="178"/>
      <c r="F4" s="178"/>
      <c r="G4" s="178"/>
      <c r="H4" s="178"/>
      <c r="I4" s="97"/>
      <c r="J4" s="97"/>
      <c r="K4" s="97"/>
      <c r="L4" s="97"/>
      <c r="M4" s="97"/>
      <c r="N4" s="97"/>
      <c r="O4" s="131"/>
      <c r="P4" s="131"/>
      <c r="Q4" s="131"/>
      <c r="R4" s="97"/>
      <c r="V4" s="175"/>
      <c r="X4" s="77" t="s">
        <v>1</v>
      </c>
    </row>
    <row r="5" ht="18" customHeight="1" spans="1:24">
      <c r="A5" s="179" t="s">
        <v>183</v>
      </c>
      <c r="B5" s="179" t="s">
        <v>184</v>
      </c>
      <c r="C5" s="179" t="s">
        <v>185</v>
      </c>
      <c r="D5" s="179" t="s">
        <v>186</v>
      </c>
      <c r="E5" s="179" t="s">
        <v>187</v>
      </c>
      <c r="F5" s="179" t="s">
        <v>188</v>
      </c>
      <c r="G5" s="179" t="s">
        <v>189</v>
      </c>
      <c r="H5" s="179" t="s">
        <v>190</v>
      </c>
      <c r="I5" s="188" t="s">
        <v>191</v>
      </c>
      <c r="J5" s="126" t="s">
        <v>191</v>
      </c>
      <c r="K5" s="126"/>
      <c r="L5" s="126"/>
      <c r="M5" s="126"/>
      <c r="N5" s="126"/>
      <c r="O5" s="149"/>
      <c r="P5" s="149"/>
      <c r="Q5" s="149"/>
      <c r="R5" s="118" t="s">
        <v>61</v>
      </c>
      <c r="S5" s="126" t="s">
        <v>62</v>
      </c>
      <c r="T5" s="126"/>
      <c r="U5" s="126"/>
      <c r="V5" s="126"/>
      <c r="W5" s="126"/>
      <c r="X5" s="127"/>
    </row>
    <row r="6" ht="18" customHeight="1" spans="1:24">
      <c r="A6" s="180"/>
      <c r="B6" s="181"/>
      <c r="C6" s="151"/>
      <c r="D6" s="180"/>
      <c r="E6" s="180"/>
      <c r="F6" s="180"/>
      <c r="G6" s="180"/>
      <c r="H6" s="180"/>
      <c r="I6" s="146" t="s">
        <v>192</v>
      </c>
      <c r="J6" s="188" t="s">
        <v>58</v>
      </c>
      <c r="K6" s="126"/>
      <c r="L6" s="126"/>
      <c r="M6" s="126"/>
      <c r="N6" s="127"/>
      <c r="O6" s="148" t="s">
        <v>193</v>
      </c>
      <c r="P6" s="149"/>
      <c r="Q6" s="150"/>
      <c r="R6" s="179" t="s">
        <v>61</v>
      </c>
      <c r="S6" s="188" t="s">
        <v>62</v>
      </c>
      <c r="T6" s="118" t="s">
        <v>64</v>
      </c>
      <c r="U6" s="126" t="s">
        <v>62</v>
      </c>
      <c r="V6" s="118" t="s">
        <v>66</v>
      </c>
      <c r="W6" s="118" t="s">
        <v>67</v>
      </c>
      <c r="X6" s="192" t="s">
        <v>68</v>
      </c>
    </row>
    <row r="7" ht="19.5" customHeight="1" spans="1:24">
      <c r="A7" s="181"/>
      <c r="B7" s="181"/>
      <c r="C7" s="181"/>
      <c r="D7" s="181"/>
      <c r="E7" s="181"/>
      <c r="F7" s="181"/>
      <c r="G7" s="181"/>
      <c r="H7" s="181"/>
      <c r="I7" s="181"/>
      <c r="J7" s="189" t="s">
        <v>194</v>
      </c>
      <c r="K7" s="179" t="s">
        <v>195</v>
      </c>
      <c r="L7" s="179" t="s">
        <v>196</v>
      </c>
      <c r="M7" s="179" t="s">
        <v>197</v>
      </c>
      <c r="N7" s="179" t="s">
        <v>198</v>
      </c>
      <c r="O7" s="179" t="s">
        <v>58</v>
      </c>
      <c r="P7" s="179" t="s">
        <v>59</v>
      </c>
      <c r="Q7" s="179" t="s">
        <v>60</v>
      </c>
      <c r="R7" s="181"/>
      <c r="S7" s="179" t="s">
        <v>57</v>
      </c>
      <c r="T7" s="179" t="s">
        <v>64</v>
      </c>
      <c r="U7" s="179" t="s">
        <v>199</v>
      </c>
      <c r="V7" s="179" t="s">
        <v>66</v>
      </c>
      <c r="W7" s="179" t="s">
        <v>67</v>
      </c>
      <c r="X7" s="179" t="s">
        <v>68</v>
      </c>
    </row>
    <row r="8" ht="37.5" customHeight="1" spans="1:24">
      <c r="A8" s="182"/>
      <c r="B8" s="108"/>
      <c r="C8" s="182"/>
      <c r="D8" s="182"/>
      <c r="E8" s="182"/>
      <c r="F8" s="182"/>
      <c r="G8" s="182"/>
      <c r="H8" s="182"/>
      <c r="I8" s="182"/>
      <c r="J8" s="190" t="s">
        <v>57</v>
      </c>
      <c r="K8" s="191" t="s">
        <v>200</v>
      </c>
      <c r="L8" s="191" t="s">
        <v>196</v>
      </c>
      <c r="M8" s="191" t="s">
        <v>197</v>
      </c>
      <c r="N8" s="191" t="s">
        <v>198</v>
      </c>
      <c r="O8" s="191" t="s">
        <v>196</v>
      </c>
      <c r="P8" s="191" t="s">
        <v>197</v>
      </c>
      <c r="Q8" s="191" t="s">
        <v>198</v>
      </c>
      <c r="R8" s="191" t="s">
        <v>61</v>
      </c>
      <c r="S8" s="191" t="s">
        <v>57</v>
      </c>
      <c r="T8" s="191" t="s">
        <v>64</v>
      </c>
      <c r="U8" s="191" t="s">
        <v>199</v>
      </c>
      <c r="V8" s="191" t="s">
        <v>66</v>
      </c>
      <c r="W8" s="191" t="s">
        <v>67</v>
      </c>
      <c r="X8" s="191" t="s">
        <v>68</v>
      </c>
    </row>
    <row r="9" customHeight="1" spans="1:24">
      <c r="A9" s="183">
        <v>1</v>
      </c>
      <c r="B9" s="183">
        <v>2</v>
      </c>
      <c r="C9" s="183">
        <v>3</v>
      </c>
      <c r="D9" s="183">
        <v>4</v>
      </c>
      <c r="E9" s="183">
        <v>5</v>
      </c>
      <c r="F9" s="183">
        <v>6</v>
      </c>
      <c r="G9" s="183">
        <v>7</v>
      </c>
      <c r="H9" s="183">
        <v>8</v>
      </c>
      <c r="I9" s="183">
        <v>9</v>
      </c>
      <c r="J9" s="183">
        <v>10</v>
      </c>
      <c r="K9" s="183">
        <v>11</v>
      </c>
      <c r="L9" s="183">
        <v>12</v>
      </c>
      <c r="M9" s="183">
        <v>13</v>
      </c>
      <c r="N9" s="183">
        <v>14</v>
      </c>
      <c r="O9" s="183">
        <v>15</v>
      </c>
      <c r="P9" s="183">
        <v>16</v>
      </c>
      <c r="Q9" s="183">
        <v>17</v>
      </c>
      <c r="R9" s="183">
        <v>18</v>
      </c>
      <c r="S9" s="183">
        <v>19</v>
      </c>
      <c r="T9" s="183">
        <v>20</v>
      </c>
      <c r="U9" s="183">
        <v>21</v>
      </c>
      <c r="V9" s="183">
        <v>22</v>
      </c>
      <c r="W9" s="183">
        <v>23</v>
      </c>
      <c r="X9" s="183">
        <v>24</v>
      </c>
    </row>
    <row r="10" customHeight="1" spans="1:24">
      <c r="A10" s="183" t="s">
        <v>201</v>
      </c>
      <c r="B10" s="183" t="s">
        <v>69</v>
      </c>
      <c r="C10" s="183" t="s">
        <v>202</v>
      </c>
      <c r="D10" s="183" t="s">
        <v>203</v>
      </c>
      <c r="E10" s="183">
        <v>2101103</v>
      </c>
      <c r="F10" s="183" t="s">
        <v>126</v>
      </c>
      <c r="G10" s="183">
        <v>30111</v>
      </c>
      <c r="H10" s="183" t="s">
        <v>204</v>
      </c>
      <c r="I10" s="183">
        <v>181648.3</v>
      </c>
      <c r="J10" s="183">
        <v>181648.3</v>
      </c>
      <c r="K10" s="183"/>
      <c r="L10" s="183"/>
      <c r="M10" s="183">
        <v>181648.3</v>
      </c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</row>
    <row r="11" customHeight="1" spans="1:24">
      <c r="A11" s="183" t="s">
        <v>201</v>
      </c>
      <c r="B11" s="183" t="s">
        <v>69</v>
      </c>
      <c r="C11" s="183" t="s">
        <v>205</v>
      </c>
      <c r="D11" s="183" t="s">
        <v>206</v>
      </c>
      <c r="E11" s="183">
        <v>2101103</v>
      </c>
      <c r="F11" s="183" t="s">
        <v>126</v>
      </c>
      <c r="G11" s="183">
        <v>30111</v>
      </c>
      <c r="H11" s="183" t="s">
        <v>204</v>
      </c>
      <c r="I11" s="183">
        <v>46620</v>
      </c>
      <c r="J11" s="183">
        <v>46620</v>
      </c>
      <c r="K11" s="183"/>
      <c r="L11" s="183"/>
      <c r="M11" s="183">
        <v>46620</v>
      </c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customHeight="1" spans="1:24">
      <c r="A12" s="183" t="s">
        <v>201</v>
      </c>
      <c r="B12" s="183" t="s">
        <v>69</v>
      </c>
      <c r="C12" s="183" t="s">
        <v>202</v>
      </c>
      <c r="D12" s="183" t="s">
        <v>207</v>
      </c>
      <c r="E12" s="183">
        <v>2101199</v>
      </c>
      <c r="F12" s="183" t="s">
        <v>128</v>
      </c>
      <c r="G12" s="183">
        <v>30112</v>
      </c>
      <c r="H12" s="183" t="s">
        <v>208</v>
      </c>
      <c r="I12" s="183">
        <v>16928</v>
      </c>
      <c r="J12" s="183">
        <v>16928</v>
      </c>
      <c r="K12" s="183"/>
      <c r="L12" s="183"/>
      <c r="M12" s="183">
        <v>16928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</row>
    <row r="13" customHeight="1" spans="1:24">
      <c r="A13" s="183" t="s">
        <v>201</v>
      </c>
      <c r="B13" s="183" t="s">
        <v>69</v>
      </c>
      <c r="C13" s="183" t="s">
        <v>205</v>
      </c>
      <c r="D13" s="183" t="s">
        <v>209</v>
      </c>
      <c r="E13" s="183">
        <v>2101199</v>
      </c>
      <c r="F13" s="183" t="s">
        <v>128</v>
      </c>
      <c r="G13" s="183">
        <v>30112</v>
      </c>
      <c r="H13" s="183" t="s">
        <v>208</v>
      </c>
      <c r="I13" s="183">
        <v>5290</v>
      </c>
      <c r="J13" s="183">
        <v>5290</v>
      </c>
      <c r="K13" s="183"/>
      <c r="L13" s="183"/>
      <c r="M13" s="183">
        <v>5290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</row>
    <row r="14" customHeight="1" spans="1:24">
      <c r="A14" s="183" t="s">
        <v>201</v>
      </c>
      <c r="B14" s="183" t="s">
        <v>69</v>
      </c>
      <c r="C14" s="183" t="s">
        <v>202</v>
      </c>
      <c r="D14" s="183" t="s">
        <v>210</v>
      </c>
      <c r="E14" s="183">
        <v>2101102</v>
      </c>
      <c r="F14" s="183" t="s">
        <v>124</v>
      </c>
      <c r="G14" s="183">
        <v>30110</v>
      </c>
      <c r="H14" s="183" t="s">
        <v>211</v>
      </c>
      <c r="I14" s="183">
        <v>7265.93</v>
      </c>
      <c r="J14" s="183">
        <v>7265.93</v>
      </c>
      <c r="K14" s="183"/>
      <c r="L14" s="183"/>
      <c r="M14" s="183">
        <v>7265.93</v>
      </c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</row>
    <row r="15" customHeight="1" spans="1:24">
      <c r="A15" s="183" t="s">
        <v>201</v>
      </c>
      <c r="B15" s="183" t="s">
        <v>69</v>
      </c>
      <c r="C15" s="183" t="s">
        <v>202</v>
      </c>
      <c r="D15" s="183" t="s">
        <v>212</v>
      </c>
      <c r="E15" s="183">
        <v>2101102</v>
      </c>
      <c r="F15" s="183" t="s">
        <v>124</v>
      </c>
      <c r="G15" s="183">
        <v>30110</v>
      </c>
      <c r="H15" s="183" t="s">
        <v>211</v>
      </c>
      <c r="I15" s="183">
        <v>32696.69</v>
      </c>
      <c r="J15" s="183">
        <v>32696.69</v>
      </c>
      <c r="K15" s="183"/>
      <c r="L15" s="183"/>
      <c r="M15" s="183">
        <v>32696.69</v>
      </c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</row>
    <row r="16" customHeight="1" spans="1:24">
      <c r="A16" s="183" t="s">
        <v>201</v>
      </c>
      <c r="B16" s="183" t="s">
        <v>69</v>
      </c>
      <c r="C16" s="183" t="s">
        <v>202</v>
      </c>
      <c r="D16" s="183" t="s">
        <v>213</v>
      </c>
      <c r="E16" s="183">
        <v>2101102</v>
      </c>
      <c r="F16" s="183" t="s">
        <v>124</v>
      </c>
      <c r="G16" s="183">
        <v>30110</v>
      </c>
      <c r="H16" s="183" t="s">
        <v>211</v>
      </c>
      <c r="I16" s="183">
        <v>283371.35</v>
      </c>
      <c r="J16" s="183">
        <v>283371.35</v>
      </c>
      <c r="K16" s="183"/>
      <c r="L16" s="183"/>
      <c r="M16" s="183">
        <v>283371.35</v>
      </c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</row>
    <row r="17" customHeight="1" spans="1:24">
      <c r="A17" s="183" t="s">
        <v>201</v>
      </c>
      <c r="B17" s="183" t="s">
        <v>69</v>
      </c>
      <c r="C17" s="183" t="s">
        <v>214</v>
      </c>
      <c r="D17" s="183" t="s">
        <v>215</v>
      </c>
      <c r="E17" s="183">
        <v>2080505</v>
      </c>
      <c r="F17" s="183" t="s">
        <v>101</v>
      </c>
      <c r="G17" s="183">
        <v>30108</v>
      </c>
      <c r="H17" s="183" t="s">
        <v>216</v>
      </c>
      <c r="I17" s="183">
        <v>581274.57</v>
      </c>
      <c r="J17" s="183">
        <v>581274.57</v>
      </c>
      <c r="K17" s="183"/>
      <c r="L17" s="183"/>
      <c r="M17" s="183">
        <v>581274.57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</row>
    <row r="18" customHeight="1" spans="1:24">
      <c r="A18" s="183" t="s">
        <v>201</v>
      </c>
      <c r="B18" s="183" t="s">
        <v>69</v>
      </c>
      <c r="C18" s="183" t="s">
        <v>217</v>
      </c>
      <c r="D18" s="183" t="s">
        <v>218</v>
      </c>
      <c r="E18" s="183">
        <v>2101199</v>
      </c>
      <c r="F18" s="183" t="s">
        <v>128</v>
      </c>
      <c r="G18" s="183">
        <v>30112</v>
      </c>
      <c r="H18" s="183" t="s">
        <v>208</v>
      </c>
      <c r="I18" s="183">
        <v>7265.93</v>
      </c>
      <c r="J18" s="183">
        <v>7265.93</v>
      </c>
      <c r="K18" s="183"/>
      <c r="L18" s="183"/>
      <c r="M18" s="183">
        <v>7265.93</v>
      </c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</row>
    <row r="19" customHeight="1" spans="1:24">
      <c r="A19" s="183" t="s">
        <v>201</v>
      </c>
      <c r="B19" s="183" t="s">
        <v>69</v>
      </c>
      <c r="C19" s="183" t="s">
        <v>219</v>
      </c>
      <c r="D19" s="183" t="s">
        <v>220</v>
      </c>
      <c r="E19" s="183">
        <v>2210201</v>
      </c>
      <c r="F19" s="183" t="s">
        <v>134</v>
      </c>
      <c r="G19" s="183">
        <v>30113</v>
      </c>
      <c r="H19" s="183" t="s">
        <v>134</v>
      </c>
      <c r="I19" s="183">
        <v>435955.92</v>
      </c>
      <c r="J19" s="183">
        <v>435955.92</v>
      </c>
      <c r="K19" s="183"/>
      <c r="L19" s="183"/>
      <c r="M19" s="183">
        <v>435955.92</v>
      </c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</row>
    <row r="20" customHeight="1" spans="1:24">
      <c r="A20" s="183" t="s">
        <v>201</v>
      </c>
      <c r="B20" s="183" t="s">
        <v>69</v>
      </c>
      <c r="C20" s="183" t="s">
        <v>221</v>
      </c>
      <c r="D20" s="183" t="s">
        <v>222</v>
      </c>
      <c r="E20" s="183">
        <v>2080506</v>
      </c>
      <c r="F20" s="183" t="s">
        <v>103</v>
      </c>
      <c r="G20" s="183">
        <v>30109</v>
      </c>
      <c r="H20" s="183" t="s">
        <v>223</v>
      </c>
      <c r="I20" s="183">
        <v>220000</v>
      </c>
      <c r="J20" s="183">
        <v>220000</v>
      </c>
      <c r="K20" s="183"/>
      <c r="L20" s="183"/>
      <c r="M20" s="183">
        <v>220000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</row>
    <row r="21" customHeight="1" spans="1:24">
      <c r="A21" s="183" t="s">
        <v>201</v>
      </c>
      <c r="B21" s="183" t="s">
        <v>69</v>
      </c>
      <c r="C21" s="183" t="s">
        <v>224</v>
      </c>
      <c r="D21" s="183" t="s">
        <v>225</v>
      </c>
      <c r="E21" s="183">
        <v>2100399</v>
      </c>
      <c r="F21" s="183" t="s">
        <v>118</v>
      </c>
      <c r="G21" s="183">
        <v>30199</v>
      </c>
      <c r="H21" s="183" t="s">
        <v>226</v>
      </c>
      <c r="I21" s="183">
        <v>117000</v>
      </c>
      <c r="J21" s="183">
        <v>117000</v>
      </c>
      <c r="K21" s="183"/>
      <c r="L21" s="183"/>
      <c r="M21" s="183">
        <v>117000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</row>
    <row r="22" customHeight="1" spans="1:24">
      <c r="A22" s="183" t="s">
        <v>201</v>
      </c>
      <c r="B22" s="183" t="s">
        <v>69</v>
      </c>
      <c r="C22" s="183" t="s">
        <v>227</v>
      </c>
      <c r="D22" s="183" t="s">
        <v>228</v>
      </c>
      <c r="E22" s="183">
        <v>2080801</v>
      </c>
      <c r="F22" s="183" t="s">
        <v>107</v>
      </c>
      <c r="G22" s="183">
        <v>30305</v>
      </c>
      <c r="H22" s="183" t="s">
        <v>229</v>
      </c>
      <c r="I22" s="183">
        <v>8892</v>
      </c>
      <c r="J22" s="183">
        <v>8892</v>
      </c>
      <c r="K22" s="183"/>
      <c r="L22" s="183"/>
      <c r="M22" s="183">
        <v>8892</v>
      </c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</row>
    <row r="23" customHeight="1" spans="1:24">
      <c r="A23" s="183" t="s">
        <v>201</v>
      </c>
      <c r="B23" s="183" t="s">
        <v>69</v>
      </c>
      <c r="C23" s="183" t="s">
        <v>230</v>
      </c>
      <c r="D23" s="183" t="s">
        <v>231</v>
      </c>
      <c r="E23" s="183">
        <v>2100302</v>
      </c>
      <c r="F23" s="183" t="s">
        <v>116</v>
      </c>
      <c r="G23" s="183">
        <v>30228</v>
      </c>
      <c r="H23" s="183" t="s">
        <v>232</v>
      </c>
      <c r="I23" s="183">
        <v>19200</v>
      </c>
      <c r="J23" s="183">
        <v>19200</v>
      </c>
      <c r="K23" s="183"/>
      <c r="L23" s="183"/>
      <c r="M23" s="183">
        <v>19200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</row>
    <row r="24" customHeight="1" spans="1:24">
      <c r="A24" s="183" t="s">
        <v>201</v>
      </c>
      <c r="B24" s="183" t="s">
        <v>69</v>
      </c>
      <c r="C24" s="183" t="s">
        <v>233</v>
      </c>
      <c r="D24" s="183" t="s">
        <v>234</v>
      </c>
      <c r="E24" s="183">
        <v>2100302</v>
      </c>
      <c r="F24" s="183" t="s">
        <v>116</v>
      </c>
      <c r="G24" s="183">
        <v>30102</v>
      </c>
      <c r="H24" s="183" t="s">
        <v>235</v>
      </c>
      <c r="I24" s="183">
        <v>192000</v>
      </c>
      <c r="J24" s="183">
        <v>192000</v>
      </c>
      <c r="K24" s="183"/>
      <c r="L24" s="183"/>
      <c r="M24" s="183">
        <v>192000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customHeight="1" spans="1:24">
      <c r="A25" s="183" t="s">
        <v>201</v>
      </c>
      <c r="B25" s="183" t="s">
        <v>69</v>
      </c>
      <c r="C25" s="183" t="s">
        <v>236</v>
      </c>
      <c r="D25" s="183" t="s">
        <v>237</v>
      </c>
      <c r="E25" s="183">
        <v>2100302</v>
      </c>
      <c r="F25" s="183" t="s">
        <v>116</v>
      </c>
      <c r="G25" s="183">
        <v>30103</v>
      </c>
      <c r="H25" s="183" t="s">
        <v>238</v>
      </c>
      <c r="I25" s="183">
        <v>121382</v>
      </c>
      <c r="J25" s="183">
        <v>121382</v>
      </c>
      <c r="K25" s="183"/>
      <c r="L25" s="183"/>
      <c r="M25" s="183">
        <v>121382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</row>
    <row r="26" customHeight="1" spans="1:24">
      <c r="A26" s="183" t="s">
        <v>201</v>
      </c>
      <c r="B26" s="183" t="s">
        <v>69</v>
      </c>
      <c r="C26" s="183" t="s">
        <v>239</v>
      </c>
      <c r="D26" s="183" t="s">
        <v>240</v>
      </c>
      <c r="E26" s="183">
        <v>2089999</v>
      </c>
      <c r="F26" s="183" t="s">
        <v>109</v>
      </c>
      <c r="G26" s="183">
        <v>30112</v>
      </c>
      <c r="H26" s="183" t="s">
        <v>208</v>
      </c>
      <c r="I26" s="183">
        <v>25430.76</v>
      </c>
      <c r="J26" s="183">
        <v>25430.76</v>
      </c>
      <c r="K26" s="183"/>
      <c r="L26" s="183"/>
      <c r="M26" s="183">
        <v>25430.76</v>
      </c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</row>
    <row r="27" customHeight="1" spans="1:24">
      <c r="A27" s="183" t="s">
        <v>201</v>
      </c>
      <c r="B27" s="183" t="s">
        <v>69</v>
      </c>
      <c r="C27" s="252" t="s">
        <v>233</v>
      </c>
      <c r="D27" s="183" t="s">
        <v>241</v>
      </c>
      <c r="E27" s="183">
        <v>2100302</v>
      </c>
      <c r="F27" s="183" t="s">
        <v>116</v>
      </c>
      <c r="G27" s="183">
        <v>30102</v>
      </c>
      <c r="H27" s="183" t="s">
        <v>235</v>
      </c>
      <c r="I27" s="183">
        <v>857988</v>
      </c>
      <c r="J27" s="183">
        <v>857988</v>
      </c>
      <c r="K27" s="183"/>
      <c r="L27" s="183"/>
      <c r="M27" s="183">
        <v>857988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</row>
    <row r="28" customHeight="1" spans="1:24">
      <c r="A28" s="183" t="s">
        <v>201</v>
      </c>
      <c r="B28" s="183" t="s">
        <v>69</v>
      </c>
      <c r="C28" s="252" t="s">
        <v>242</v>
      </c>
      <c r="D28" s="183" t="s">
        <v>243</v>
      </c>
      <c r="E28" s="183">
        <v>2100302</v>
      </c>
      <c r="F28" s="183" t="s">
        <v>116</v>
      </c>
      <c r="G28" s="183">
        <v>30107</v>
      </c>
      <c r="H28" s="183" t="s">
        <v>244</v>
      </c>
      <c r="I28" s="183">
        <v>928212</v>
      </c>
      <c r="J28" s="183">
        <v>928212</v>
      </c>
      <c r="K28" s="183"/>
      <c r="L28" s="183"/>
      <c r="M28" s="183">
        <v>928212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</row>
    <row r="29" customHeight="1" spans="1:24">
      <c r="A29" s="183" t="s">
        <v>201</v>
      </c>
      <c r="B29" s="183" t="s">
        <v>69</v>
      </c>
      <c r="C29" s="252" t="s">
        <v>245</v>
      </c>
      <c r="D29" s="183" t="s">
        <v>246</v>
      </c>
      <c r="E29" s="183">
        <v>2100302</v>
      </c>
      <c r="F29" s="183" t="s">
        <v>116</v>
      </c>
      <c r="G29" s="183">
        <v>30107</v>
      </c>
      <c r="H29" s="183" t="s">
        <v>244</v>
      </c>
      <c r="I29" s="183">
        <v>268800</v>
      </c>
      <c r="J29" s="183">
        <v>268800</v>
      </c>
      <c r="K29" s="183"/>
      <c r="L29" s="183"/>
      <c r="M29" s="183">
        <v>268800</v>
      </c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</row>
    <row r="30" customHeight="1" spans="1:24">
      <c r="A30" s="183" t="s">
        <v>201</v>
      </c>
      <c r="B30" s="183" t="s">
        <v>69</v>
      </c>
      <c r="C30" s="252" t="s">
        <v>247</v>
      </c>
      <c r="D30" s="183" t="s">
        <v>248</v>
      </c>
      <c r="E30" s="183">
        <v>2100302</v>
      </c>
      <c r="F30" s="183" t="s">
        <v>116</v>
      </c>
      <c r="G30" s="183">
        <v>30101</v>
      </c>
      <c r="H30" s="183" t="s">
        <v>249</v>
      </c>
      <c r="I30" s="183">
        <v>1456584</v>
      </c>
      <c r="J30" s="183">
        <v>1456584</v>
      </c>
      <c r="K30" s="183"/>
      <c r="L30" s="183"/>
      <c r="M30" s="183">
        <v>1456584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</row>
    <row r="31" ht="17.25" customHeight="1" spans="1:24">
      <c r="A31" s="184" t="s">
        <v>173</v>
      </c>
      <c r="B31" s="185"/>
      <c r="C31" s="186"/>
      <c r="D31" s="186"/>
      <c r="E31" s="186"/>
      <c r="F31" s="186"/>
      <c r="G31" s="186"/>
      <c r="H31" s="187"/>
      <c r="I31" s="183">
        <f t="shared" ref="I31:M31" si="0">SUM(I10:I30)</f>
        <v>5813805.45</v>
      </c>
      <c r="J31" s="183">
        <f t="shared" si="0"/>
        <v>5813805.45</v>
      </c>
      <c r="K31" s="183"/>
      <c r="L31" s="183"/>
      <c r="M31" s="183">
        <f t="shared" si="0"/>
        <v>5813805.45</v>
      </c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</row>
  </sheetData>
  <mergeCells count="31">
    <mergeCell ref="A3:X3"/>
    <mergeCell ref="A4:H4"/>
    <mergeCell ref="I5:X5"/>
    <mergeCell ref="J6:N6"/>
    <mergeCell ref="O6:Q6"/>
    <mergeCell ref="S6:X6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4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4.25" customHeight="1"/>
  <cols>
    <col min="1" max="1" width="10.2833333333333" style="1" customWidth="1"/>
    <col min="2" max="2" width="20.875" style="1" customWidth="1"/>
    <col min="3" max="3" width="54.875" style="1" customWidth="1"/>
    <col min="4" max="4" width="27.5" style="1" customWidth="1"/>
    <col min="5" max="5" width="11.1416666666667" style="1" customWidth="1"/>
    <col min="6" max="6" width="22.125" style="1" customWidth="1"/>
    <col min="7" max="7" width="9.85" style="1" customWidth="1"/>
    <col min="8" max="8" width="17.7083333333333" style="1" customWidth="1"/>
    <col min="9" max="13" width="20" style="1" customWidth="1"/>
    <col min="14" max="14" width="12.2833333333333" style="1" customWidth="1"/>
    <col min="15" max="15" width="12.7083333333333" style="1" customWidth="1"/>
    <col min="16" max="16" width="11.1416666666667" style="1" customWidth="1"/>
    <col min="17" max="21" width="19.85" style="1" customWidth="1"/>
    <col min="22" max="22" width="20" style="1" customWidth="1"/>
    <col min="23" max="23" width="19.85" style="1" customWidth="1"/>
    <col min="24" max="16384" width="9.14166666666667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66"/>
      <c r="E2" s="3"/>
      <c r="F2" s="3"/>
      <c r="G2" s="3"/>
      <c r="H2" s="3"/>
      <c r="U2" s="166"/>
      <c r="W2" s="172" t="s">
        <v>250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"单位名称：禄劝彝族苗族自治县翠华镇卫生院"&amp;""</f>
        <v>单位名称：禄劝彝族苗族自治县翠华镇卫生院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66"/>
      <c r="W4" s="173" t="s">
        <v>1</v>
      </c>
    </row>
    <row r="5" ht="21.75" customHeight="1" spans="1:23">
      <c r="A5" s="10" t="s">
        <v>251</v>
      </c>
      <c r="B5" s="11" t="s">
        <v>185</v>
      </c>
      <c r="C5" s="10" t="s">
        <v>186</v>
      </c>
      <c r="D5" s="10" t="s">
        <v>252</v>
      </c>
      <c r="E5" s="11" t="s">
        <v>187</v>
      </c>
      <c r="F5" s="11" t="s">
        <v>188</v>
      </c>
      <c r="G5" s="11" t="s">
        <v>253</v>
      </c>
      <c r="H5" s="11" t="s">
        <v>254</v>
      </c>
      <c r="I5" s="28" t="s">
        <v>55</v>
      </c>
      <c r="J5" s="12" t="s">
        <v>255</v>
      </c>
      <c r="K5" s="13"/>
      <c r="L5" s="13"/>
      <c r="M5" s="14"/>
      <c r="N5" s="12" t="s">
        <v>193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9"/>
      <c r="C6" s="15"/>
      <c r="D6" s="15"/>
      <c r="E6" s="16"/>
      <c r="F6" s="16"/>
      <c r="G6" s="16"/>
      <c r="H6" s="16"/>
      <c r="I6" s="29"/>
      <c r="J6" s="167" t="s">
        <v>58</v>
      </c>
      <c r="K6" s="168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199</v>
      </c>
      <c r="U6" s="11" t="s">
        <v>66</v>
      </c>
      <c r="V6" s="11" t="s">
        <v>67</v>
      </c>
      <c r="W6" s="11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69" t="s">
        <v>57</v>
      </c>
      <c r="K7" s="17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171" t="s">
        <v>57</v>
      </c>
      <c r="K8" s="171" t="s">
        <v>256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1">
        <v>21</v>
      </c>
      <c r="V9" s="36">
        <v>22</v>
      </c>
      <c r="W9" s="21">
        <v>23</v>
      </c>
    </row>
    <row r="10" ht="15" customHeight="1" spans="1:23">
      <c r="A10" s="21" t="s">
        <v>257</v>
      </c>
      <c r="B10" s="21" t="s">
        <v>258</v>
      </c>
      <c r="C10" s="21" t="s">
        <v>259</v>
      </c>
      <c r="D10" s="21" t="s">
        <v>69</v>
      </c>
      <c r="E10" s="21">
        <v>2100302</v>
      </c>
      <c r="F10" s="21" t="s">
        <v>116</v>
      </c>
      <c r="G10" s="21">
        <v>30201</v>
      </c>
      <c r="H10" s="21" t="s">
        <v>260</v>
      </c>
      <c r="I10" s="21">
        <f>J10+N10</f>
        <v>50000</v>
      </c>
      <c r="J10" s="21">
        <v>50000</v>
      </c>
      <c r="K10" s="21">
        <v>50000</v>
      </c>
      <c r="L10" s="36"/>
      <c r="M10" s="36"/>
      <c r="N10" s="36"/>
      <c r="O10" s="36"/>
      <c r="P10" s="36"/>
      <c r="Q10" s="36"/>
      <c r="R10" s="36"/>
      <c r="S10" s="36"/>
      <c r="T10" s="36"/>
      <c r="U10" s="21"/>
      <c r="V10" s="36"/>
      <c r="W10" s="21"/>
    </row>
    <row r="11" ht="15" customHeight="1" spans="1:23">
      <c r="A11" s="21" t="s">
        <v>257</v>
      </c>
      <c r="B11" s="21" t="s">
        <v>261</v>
      </c>
      <c r="C11" s="21" t="s">
        <v>262</v>
      </c>
      <c r="D11" s="21" t="s">
        <v>69</v>
      </c>
      <c r="E11" s="21">
        <v>2100302</v>
      </c>
      <c r="F11" s="21" t="s">
        <v>116</v>
      </c>
      <c r="G11" s="21">
        <v>30201</v>
      </c>
      <c r="H11" s="21" t="s">
        <v>260</v>
      </c>
      <c r="I11" s="21">
        <f t="shared" ref="I11:I23" si="0">J11+N11</f>
        <v>71100</v>
      </c>
      <c r="J11" s="21">
        <v>71100</v>
      </c>
      <c r="K11" s="21">
        <v>71100</v>
      </c>
      <c r="L11" s="36"/>
      <c r="M11" s="36"/>
      <c r="N11" s="36"/>
      <c r="O11" s="36"/>
      <c r="P11" s="36"/>
      <c r="Q11" s="36"/>
      <c r="R11" s="36"/>
      <c r="S11" s="36"/>
      <c r="T11" s="36"/>
      <c r="U11" s="21"/>
      <c r="V11" s="36"/>
      <c r="W11" s="21"/>
    </row>
    <row r="12" ht="15" customHeight="1" spans="1:23">
      <c r="A12" s="21" t="s">
        <v>263</v>
      </c>
      <c r="B12" s="21" t="s">
        <v>264</v>
      </c>
      <c r="C12" s="21" t="s">
        <v>265</v>
      </c>
      <c r="D12" s="21" t="s">
        <v>69</v>
      </c>
      <c r="E12" s="21">
        <v>2100399</v>
      </c>
      <c r="F12" s="21" t="s">
        <v>118</v>
      </c>
      <c r="G12" s="21">
        <v>30305</v>
      </c>
      <c r="H12" s="21" t="s">
        <v>229</v>
      </c>
      <c r="I12" s="21">
        <f t="shared" si="0"/>
        <v>1200</v>
      </c>
      <c r="J12" s="21">
        <v>1200</v>
      </c>
      <c r="K12" s="21">
        <v>1200</v>
      </c>
      <c r="L12" s="36"/>
      <c r="M12" s="36"/>
      <c r="N12" s="36"/>
      <c r="O12" s="36"/>
      <c r="P12" s="36"/>
      <c r="Q12" s="36"/>
      <c r="R12" s="36"/>
      <c r="S12" s="36"/>
      <c r="T12" s="36"/>
      <c r="U12" s="21"/>
      <c r="V12" s="36"/>
      <c r="W12" s="21"/>
    </row>
    <row r="13" ht="15" customHeight="1" spans="1:23">
      <c r="A13" s="21" t="s">
        <v>257</v>
      </c>
      <c r="B13" s="21" t="s">
        <v>266</v>
      </c>
      <c r="C13" s="21" t="s">
        <v>267</v>
      </c>
      <c r="D13" s="21" t="s">
        <v>69</v>
      </c>
      <c r="E13" s="21">
        <v>2100399</v>
      </c>
      <c r="F13" s="21" t="s">
        <v>118</v>
      </c>
      <c r="G13" s="21">
        <v>30201</v>
      </c>
      <c r="H13" s="21" t="s">
        <v>260</v>
      </c>
      <c r="I13" s="21">
        <f t="shared" si="0"/>
        <v>10000</v>
      </c>
      <c r="J13" s="21">
        <v>10000</v>
      </c>
      <c r="K13" s="21">
        <v>10000</v>
      </c>
      <c r="L13" s="36"/>
      <c r="M13" s="36"/>
      <c r="N13" s="36"/>
      <c r="O13" s="36"/>
      <c r="P13" s="36"/>
      <c r="Q13" s="36"/>
      <c r="R13" s="36"/>
      <c r="S13" s="36"/>
      <c r="T13" s="36"/>
      <c r="U13" s="21"/>
      <c r="V13" s="36"/>
      <c r="W13" s="21"/>
    </row>
    <row r="14" ht="15" customHeight="1" spans="1:23">
      <c r="A14" s="21" t="s">
        <v>263</v>
      </c>
      <c r="B14" s="21" t="s">
        <v>268</v>
      </c>
      <c r="C14" s="21" t="s">
        <v>269</v>
      </c>
      <c r="D14" s="21" t="s">
        <v>69</v>
      </c>
      <c r="E14" s="21">
        <v>2100399</v>
      </c>
      <c r="F14" s="21" t="s">
        <v>118</v>
      </c>
      <c r="G14" s="21">
        <v>30226</v>
      </c>
      <c r="H14" s="21" t="s">
        <v>270</v>
      </c>
      <c r="I14" s="21">
        <f t="shared" si="0"/>
        <v>4100</v>
      </c>
      <c r="J14" s="21">
        <v>4100</v>
      </c>
      <c r="K14" s="21">
        <v>4100</v>
      </c>
      <c r="L14" s="36"/>
      <c r="M14" s="36"/>
      <c r="N14" s="36"/>
      <c r="O14" s="36"/>
      <c r="P14" s="36"/>
      <c r="Q14" s="36"/>
      <c r="R14" s="36"/>
      <c r="S14" s="36"/>
      <c r="T14" s="36"/>
      <c r="U14" s="21"/>
      <c r="V14" s="36"/>
      <c r="W14" s="21"/>
    </row>
    <row r="15" ht="15" customHeight="1" spans="1:23">
      <c r="A15" s="21" t="s">
        <v>263</v>
      </c>
      <c r="B15" s="253" t="s">
        <v>271</v>
      </c>
      <c r="C15" s="21" t="s">
        <v>272</v>
      </c>
      <c r="D15" s="21" t="s">
        <v>69</v>
      </c>
      <c r="E15" s="21">
        <v>2100399</v>
      </c>
      <c r="F15" s="21" t="s">
        <v>118</v>
      </c>
      <c r="G15" s="21">
        <v>30305</v>
      </c>
      <c r="H15" s="21" t="s">
        <v>229</v>
      </c>
      <c r="I15" s="21">
        <f t="shared" si="0"/>
        <v>31680</v>
      </c>
      <c r="J15" s="21">
        <v>31680</v>
      </c>
      <c r="K15" s="21">
        <v>31680</v>
      </c>
      <c r="L15" s="36"/>
      <c r="M15" s="36"/>
      <c r="N15" s="36"/>
      <c r="O15" s="36"/>
      <c r="P15" s="36"/>
      <c r="Q15" s="36"/>
      <c r="R15" s="36"/>
      <c r="S15" s="36"/>
      <c r="T15" s="36"/>
      <c r="U15" s="21"/>
      <c r="V15" s="36"/>
      <c r="W15" s="21"/>
    </row>
    <row r="16" ht="15" customHeight="1" spans="1:23">
      <c r="A16" s="21" t="s">
        <v>257</v>
      </c>
      <c r="B16" s="21" t="s">
        <v>261</v>
      </c>
      <c r="C16" s="21" t="s">
        <v>262</v>
      </c>
      <c r="D16" s="21" t="s">
        <v>69</v>
      </c>
      <c r="E16" s="21">
        <v>2100302</v>
      </c>
      <c r="F16" s="21" t="s">
        <v>116</v>
      </c>
      <c r="G16" s="21">
        <v>30201</v>
      </c>
      <c r="H16" s="21" t="s">
        <v>260</v>
      </c>
      <c r="I16" s="21">
        <f t="shared" si="0"/>
        <v>190000</v>
      </c>
      <c r="J16" s="21">
        <v>190000</v>
      </c>
      <c r="K16" s="21">
        <v>190000</v>
      </c>
      <c r="L16" s="36"/>
      <c r="M16" s="36"/>
      <c r="N16" s="36"/>
      <c r="O16" s="36"/>
      <c r="P16" s="36"/>
      <c r="Q16" s="36"/>
      <c r="R16" s="36"/>
      <c r="S16" s="36"/>
      <c r="T16" s="36"/>
      <c r="U16" s="21"/>
      <c r="V16" s="36"/>
      <c r="W16" s="21"/>
    </row>
    <row r="17" ht="15" customHeight="1" spans="1:23">
      <c r="A17" s="21" t="s">
        <v>257</v>
      </c>
      <c r="B17" s="21" t="s">
        <v>261</v>
      </c>
      <c r="C17" s="21" t="s">
        <v>262</v>
      </c>
      <c r="D17" s="21" t="s">
        <v>69</v>
      </c>
      <c r="E17" s="21">
        <v>2100302</v>
      </c>
      <c r="F17" s="21" t="s">
        <v>116</v>
      </c>
      <c r="G17" s="21">
        <v>30201</v>
      </c>
      <c r="H17" s="21" t="s">
        <v>260</v>
      </c>
      <c r="I17" s="21">
        <f t="shared" si="0"/>
        <v>138900</v>
      </c>
      <c r="J17" s="21">
        <v>138900</v>
      </c>
      <c r="K17" s="21">
        <v>138900</v>
      </c>
      <c r="L17" s="36"/>
      <c r="M17" s="36"/>
      <c r="N17" s="36"/>
      <c r="O17" s="36"/>
      <c r="P17" s="36"/>
      <c r="Q17" s="36"/>
      <c r="R17" s="36"/>
      <c r="S17" s="36"/>
      <c r="T17" s="36"/>
      <c r="U17" s="21"/>
      <c r="V17" s="36"/>
      <c r="W17" s="21"/>
    </row>
    <row r="18" ht="15" customHeight="1" spans="1:23">
      <c r="A18" s="21" t="s">
        <v>257</v>
      </c>
      <c r="B18" s="21" t="s">
        <v>273</v>
      </c>
      <c r="C18" s="21" t="s">
        <v>274</v>
      </c>
      <c r="D18" s="21" t="s">
        <v>69</v>
      </c>
      <c r="E18" s="21">
        <v>2100408</v>
      </c>
      <c r="F18" s="21" t="s">
        <v>275</v>
      </c>
      <c r="G18" s="21">
        <v>30226</v>
      </c>
      <c r="H18" s="21" t="s">
        <v>270</v>
      </c>
      <c r="I18" s="21">
        <f t="shared" si="0"/>
        <v>114700</v>
      </c>
      <c r="J18" s="21"/>
      <c r="K18" s="21"/>
      <c r="L18" s="36"/>
      <c r="M18" s="36"/>
      <c r="N18" s="36">
        <v>114700</v>
      </c>
      <c r="O18" s="36"/>
      <c r="P18" s="36"/>
      <c r="Q18" s="36"/>
      <c r="R18" s="36"/>
      <c r="S18" s="36"/>
      <c r="T18" s="36"/>
      <c r="U18" s="21"/>
      <c r="V18" s="36"/>
      <c r="W18" s="21"/>
    </row>
    <row r="19" ht="15" customHeight="1" spans="1:23">
      <c r="A19" s="21" t="s">
        <v>257</v>
      </c>
      <c r="B19" s="21" t="s">
        <v>276</v>
      </c>
      <c r="C19" s="21" t="s">
        <v>277</v>
      </c>
      <c r="D19" s="21" t="s">
        <v>69</v>
      </c>
      <c r="E19" s="21">
        <v>2100408</v>
      </c>
      <c r="F19" s="21" t="s">
        <v>275</v>
      </c>
      <c r="G19" s="21">
        <v>30201</v>
      </c>
      <c r="H19" s="21" t="s">
        <v>260</v>
      </c>
      <c r="I19" s="21">
        <f t="shared" si="0"/>
        <v>60000</v>
      </c>
      <c r="J19" s="21"/>
      <c r="K19" s="21"/>
      <c r="L19" s="36"/>
      <c r="M19" s="36"/>
      <c r="N19" s="36">
        <v>60000</v>
      </c>
      <c r="O19" s="36"/>
      <c r="P19" s="36"/>
      <c r="Q19" s="36"/>
      <c r="R19" s="36"/>
      <c r="S19" s="36"/>
      <c r="T19" s="36"/>
      <c r="U19" s="21"/>
      <c r="V19" s="36"/>
      <c r="W19" s="21"/>
    </row>
    <row r="20" ht="15" customHeight="1" spans="1:23">
      <c r="A20" s="21" t="s">
        <v>257</v>
      </c>
      <c r="B20" s="21" t="s">
        <v>278</v>
      </c>
      <c r="C20" s="21" t="s">
        <v>279</v>
      </c>
      <c r="D20" s="21" t="s">
        <v>69</v>
      </c>
      <c r="E20" s="21">
        <v>2100408</v>
      </c>
      <c r="F20" s="21" t="s">
        <v>275</v>
      </c>
      <c r="G20" s="21">
        <v>30226</v>
      </c>
      <c r="H20" s="21" t="s">
        <v>270</v>
      </c>
      <c r="I20" s="21">
        <f t="shared" si="0"/>
        <v>728118.66</v>
      </c>
      <c r="J20" s="21"/>
      <c r="K20" s="21"/>
      <c r="L20" s="36"/>
      <c r="M20" s="36"/>
      <c r="N20" s="36">
        <v>728118.66</v>
      </c>
      <c r="O20" s="36"/>
      <c r="P20" s="36"/>
      <c r="Q20" s="36"/>
      <c r="R20" s="36"/>
      <c r="S20" s="36"/>
      <c r="T20" s="36"/>
      <c r="U20" s="21"/>
      <c r="V20" s="36"/>
      <c r="W20" s="21"/>
    </row>
    <row r="21" ht="15" customHeight="1" spans="1:23">
      <c r="A21" s="21" t="s">
        <v>257</v>
      </c>
      <c r="B21" s="21" t="s">
        <v>280</v>
      </c>
      <c r="C21" s="21" t="s">
        <v>281</v>
      </c>
      <c r="D21" s="21" t="s">
        <v>69</v>
      </c>
      <c r="E21" s="21">
        <v>2100408</v>
      </c>
      <c r="F21" s="21" t="s">
        <v>275</v>
      </c>
      <c r="G21" s="21">
        <v>30226</v>
      </c>
      <c r="H21" s="21" t="s">
        <v>270</v>
      </c>
      <c r="I21" s="21">
        <f t="shared" si="0"/>
        <v>90020.5</v>
      </c>
      <c r="J21" s="21"/>
      <c r="K21" s="21"/>
      <c r="L21" s="36"/>
      <c r="M21" s="36"/>
      <c r="N21" s="36">
        <v>90020.5</v>
      </c>
      <c r="O21" s="36"/>
      <c r="P21" s="36"/>
      <c r="Q21" s="36"/>
      <c r="R21" s="36"/>
      <c r="S21" s="36"/>
      <c r="T21" s="36"/>
      <c r="U21" s="21"/>
      <c r="V21" s="36"/>
      <c r="W21" s="21"/>
    </row>
    <row r="22" ht="15" customHeight="1" spans="1:23">
      <c r="A22" s="21" t="s">
        <v>263</v>
      </c>
      <c r="B22" s="21" t="s">
        <v>282</v>
      </c>
      <c r="C22" s="21" t="s">
        <v>283</v>
      </c>
      <c r="D22" s="21" t="s">
        <v>69</v>
      </c>
      <c r="E22" s="21">
        <v>2100399</v>
      </c>
      <c r="F22" s="21" t="s">
        <v>118</v>
      </c>
      <c r="G22" s="21">
        <v>30226</v>
      </c>
      <c r="H22" s="21" t="s">
        <v>270</v>
      </c>
      <c r="I22" s="21">
        <f t="shared" si="0"/>
        <v>1543</v>
      </c>
      <c r="J22" s="21"/>
      <c r="K22" s="21"/>
      <c r="L22" s="36"/>
      <c r="M22" s="36"/>
      <c r="N22" s="36">
        <v>1543</v>
      </c>
      <c r="O22" s="36"/>
      <c r="P22" s="36"/>
      <c r="Q22" s="36"/>
      <c r="R22" s="36"/>
      <c r="S22" s="36"/>
      <c r="T22" s="36"/>
      <c r="U22" s="21"/>
      <c r="V22" s="36"/>
      <c r="W22" s="21"/>
    </row>
    <row r="23" ht="15" customHeight="1" spans="1:23">
      <c r="A23" s="21" t="s">
        <v>257</v>
      </c>
      <c r="B23" s="21" t="s">
        <v>284</v>
      </c>
      <c r="C23" s="21" t="s">
        <v>285</v>
      </c>
      <c r="D23" s="21" t="s">
        <v>69</v>
      </c>
      <c r="E23" s="21">
        <v>2100408</v>
      </c>
      <c r="F23" s="21" t="s">
        <v>275</v>
      </c>
      <c r="G23" s="21">
        <v>30226</v>
      </c>
      <c r="H23" s="21" t="s">
        <v>270</v>
      </c>
      <c r="I23" s="21">
        <f t="shared" si="0"/>
        <v>400000</v>
      </c>
      <c r="J23" s="21"/>
      <c r="K23" s="21"/>
      <c r="L23" s="36"/>
      <c r="M23" s="36"/>
      <c r="N23" s="36">
        <v>400000</v>
      </c>
      <c r="O23" s="36"/>
      <c r="P23" s="36"/>
      <c r="Q23" s="36"/>
      <c r="R23" s="36"/>
      <c r="S23" s="36"/>
      <c r="T23" s="36"/>
      <c r="U23" s="21"/>
      <c r="V23" s="36"/>
      <c r="W23" s="21"/>
    </row>
    <row r="24" ht="18.75" customHeight="1" spans="1:23">
      <c r="A24" s="33" t="s">
        <v>173</v>
      </c>
      <c r="B24" s="34"/>
      <c r="C24" s="34"/>
      <c r="D24" s="34"/>
      <c r="E24" s="34"/>
      <c r="F24" s="34"/>
      <c r="G24" s="34"/>
      <c r="H24" s="35"/>
      <c r="I24" s="21">
        <f t="shared" ref="I24:K24" si="1">SUM(I10:I23)</f>
        <v>1891362.16</v>
      </c>
      <c r="J24" s="21">
        <f t="shared" si="1"/>
        <v>496980</v>
      </c>
      <c r="K24" s="21">
        <f t="shared" si="1"/>
        <v>496980</v>
      </c>
      <c r="L24" s="86"/>
      <c r="M24" s="86"/>
      <c r="N24" s="21">
        <f>SUM(N10:N23)</f>
        <v>1394382.16</v>
      </c>
      <c r="O24" s="21"/>
      <c r="P24" s="86"/>
      <c r="Q24" s="86"/>
      <c r="R24" s="86"/>
      <c r="S24" s="86"/>
      <c r="T24" s="86"/>
      <c r="U24" s="86"/>
      <c r="V24" s="86"/>
      <c r="W24" s="86"/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6"/>
  <sheetViews>
    <sheetView showZeros="0" workbookViewId="0">
      <pane ySplit="1" topLeftCell="A17" activePane="bottomLeft" state="frozen"/>
      <selection/>
      <selection pane="bottomLeft" activeCell="C9" sqref="C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4" width="23.575" customWidth="1"/>
    <col min="5" max="5" width="42.2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42.25" customWidth="1"/>
  </cols>
  <sheetData>
    <row r="1" customHeight="1" spans="1:10">
      <c r="A1" s="65"/>
      <c r="B1" s="65"/>
      <c r="C1" s="65"/>
      <c r="D1" s="65"/>
      <c r="E1" s="65"/>
      <c r="F1" s="65"/>
      <c r="G1" s="65"/>
      <c r="H1" s="65"/>
      <c r="I1" s="65"/>
      <c r="J1" s="65"/>
    </row>
    <row r="2" ht="18" customHeight="1" spans="10:10">
      <c r="J2" s="77" t="s">
        <v>286</v>
      </c>
    </row>
    <row r="3" ht="39.75" customHeight="1" spans="1:10">
      <c r="A3" s="66" t="str">
        <f>"2025"&amp;"年部门项目支出绩效目标表"</f>
        <v>2025年部门项目支出绩效目标表</v>
      </c>
      <c r="B3" s="67"/>
      <c r="C3" s="67"/>
      <c r="D3" s="67"/>
      <c r="E3" s="67"/>
      <c r="F3" s="68"/>
      <c r="G3" s="67"/>
      <c r="H3" s="68"/>
      <c r="I3" s="68"/>
      <c r="J3" s="67"/>
    </row>
    <row r="4" ht="17.25" customHeight="1" spans="1:1">
      <c r="A4" s="69" t="str">
        <f>"单位名称：禄劝彝族苗族自治县翠华镇卫生院"&amp;""</f>
        <v>单位名称：禄劝彝族苗族自治县翠华镇卫生院</v>
      </c>
    </row>
    <row r="5" ht="44.25" customHeight="1" spans="1:10">
      <c r="A5" s="70" t="s">
        <v>186</v>
      </c>
      <c r="B5" s="70" t="s">
        <v>287</v>
      </c>
      <c r="C5" s="70" t="s">
        <v>288</v>
      </c>
      <c r="D5" s="70" t="s">
        <v>289</v>
      </c>
      <c r="E5" s="70" t="s">
        <v>290</v>
      </c>
      <c r="F5" s="71" t="s">
        <v>291</v>
      </c>
      <c r="G5" s="70" t="s">
        <v>292</v>
      </c>
      <c r="H5" s="71" t="s">
        <v>293</v>
      </c>
      <c r="I5" s="71" t="s">
        <v>294</v>
      </c>
      <c r="J5" s="70" t="s">
        <v>295</v>
      </c>
    </row>
    <row r="6" ht="18.75" customHeight="1" spans="1:10">
      <c r="A6" s="158">
        <v>1</v>
      </c>
      <c r="B6" s="158">
        <v>2</v>
      </c>
      <c r="C6" s="158">
        <v>3</v>
      </c>
      <c r="D6" s="158">
        <v>4</v>
      </c>
      <c r="E6" s="158">
        <v>5</v>
      </c>
      <c r="F6" s="159">
        <v>6</v>
      </c>
      <c r="G6" s="158">
        <v>7</v>
      </c>
      <c r="H6" s="159">
        <v>8</v>
      </c>
      <c r="I6" s="159">
        <v>9</v>
      </c>
      <c r="J6" s="158">
        <v>10</v>
      </c>
    </row>
    <row r="7" customHeight="1" spans="1:10">
      <c r="A7" s="160" t="s">
        <v>296</v>
      </c>
      <c r="B7" s="161" t="s">
        <v>297</v>
      </c>
      <c r="C7" s="162" t="s">
        <v>298</v>
      </c>
      <c r="D7" s="162" t="s">
        <v>299</v>
      </c>
      <c r="E7" s="162" t="s">
        <v>299</v>
      </c>
      <c r="F7" s="162" t="s">
        <v>299</v>
      </c>
      <c r="G7" s="162"/>
      <c r="H7" s="162" t="s">
        <v>299</v>
      </c>
      <c r="I7" s="162"/>
      <c r="J7" s="162"/>
    </row>
    <row r="8" customHeight="1" spans="1:10">
      <c r="A8" s="160"/>
      <c r="B8" s="161"/>
      <c r="C8" s="162" t="s">
        <v>299</v>
      </c>
      <c r="D8" s="162" t="s">
        <v>300</v>
      </c>
      <c r="E8" s="162" t="s">
        <v>299</v>
      </c>
      <c r="F8" s="162" t="s">
        <v>299</v>
      </c>
      <c r="G8" s="162"/>
      <c r="H8" s="162" t="s">
        <v>299</v>
      </c>
      <c r="I8" s="162"/>
      <c r="J8" s="162"/>
    </row>
    <row r="9" customHeight="1" spans="1:10">
      <c r="A9" s="160"/>
      <c r="B9" s="161"/>
      <c r="C9" s="162" t="s">
        <v>299</v>
      </c>
      <c r="D9" s="162" t="s">
        <v>299</v>
      </c>
      <c r="E9" s="162" t="s">
        <v>301</v>
      </c>
      <c r="F9" s="162" t="s">
        <v>302</v>
      </c>
      <c r="G9" s="162" t="s">
        <v>303</v>
      </c>
      <c r="H9" s="162" t="s">
        <v>304</v>
      </c>
      <c r="I9" s="162" t="s">
        <v>305</v>
      </c>
      <c r="J9" s="162" t="s">
        <v>301</v>
      </c>
    </row>
    <row r="10" customHeight="1" spans="1:10">
      <c r="A10" s="160"/>
      <c r="B10" s="161"/>
      <c r="C10" s="162" t="s">
        <v>299</v>
      </c>
      <c r="D10" s="162" t="s">
        <v>306</v>
      </c>
      <c r="E10" s="162" t="s">
        <v>299</v>
      </c>
      <c r="F10" s="162" t="s">
        <v>299</v>
      </c>
      <c r="G10" s="162"/>
      <c r="H10" s="162" t="s">
        <v>299</v>
      </c>
      <c r="I10" s="162" t="s">
        <v>299</v>
      </c>
      <c r="J10" s="162"/>
    </row>
    <row r="11" customHeight="1" spans="1:10">
      <c r="A11" s="160"/>
      <c r="B11" s="161"/>
      <c r="C11" s="162" t="s">
        <v>299</v>
      </c>
      <c r="D11" s="162" t="s">
        <v>299</v>
      </c>
      <c r="E11" s="162" t="s">
        <v>307</v>
      </c>
      <c r="F11" s="162" t="s">
        <v>302</v>
      </c>
      <c r="G11" s="162" t="s">
        <v>303</v>
      </c>
      <c r="H11" s="162" t="s">
        <v>304</v>
      </c>
      <c r="I11" s="162" t="s">
        <v>305</v>
      </c>
      <c r="J11" s="162" t="s">
        <v>307</v>
      </c>
    </row>
    <row r="12" customHeight="1" spans="1:10">
      <c r="A12" s="160"/>
      <c r="B12" s="161"/>
      <c r="C12" s="162" t="s">
        <v>299</v>
      </c>
      <c r="D12" s="162" t="s">
        <v>299</v>
      </c>
      <c r="E12" s="162" t="s">
        <v>308</v>
      </c>
      <c r="F12" s="162" t="s">
        <v>302</v>
      </c>
      <c r="G12" s="162" t="s">
        <v>303</v>
      </c>
      <c r="H12" s="162" t="s">
        <v>304</v>
      </c>
      <c r="I12" s="162" t="s">
        <v>305</v>
      </c>
      <c r="J12" s="162" t="s">
        <v>308</v>
      </c>
    </row>
    <row r="13" customHeight="1" spans="1:10">
      <c r="A13" s="160"/>
      <c r="B13" s="161"/>
      <c r="C13" s="162" t="s">
        <v>299</v>
      </c>
      <c r="D13" s="162" t="s">
        <v>299</v>
      </c>
      <c r="E13" s="162" t="s">
        <v>309</v>
      </c>
      <c r="F13" s="162" t="s">
        <v>302</v>
      </c>
      <c r="G13" s="162" t="s">
        <v>303</v>
      </c>
      <c r="H13" s="162" t="s">
        <v>304</v>
      </c>
      <c r="I13" s="162" t="s">
        <v>305</v>
      </c>
      <c r="J13" s="162" t="s">
        <v>309</v>
      </c>
    </row>
    <row r="14" customHeight="1" spans="1:10">
      <c r="A14" s="160"/>
      <c r="B14" s="161"/>
      <c r="C14" s="162" t="s">
        <v>299</v>
      </c>
      <c r="D14" s="162" t="s">
        <v>299</v>
      </c>
      <c r="E14" s="162" t="s">
        <v>310</v>
      </c>
      <c r="F14" s="162" t="s">
        <v>311</v>
      </c>
      <c r="G14" s="162" t="s">
        <v>312</v>
      </c>
      <c r="H14" s="162" t="s">
        <v>304</v>
      </c>
      <c r="I14" s="162" t="s">
        <v>305</v>
      </c>
      <c r="J14" s="162" t="s">
        <v>310</v>
      </c>
    </row>
    <row r="15" customHeight="1" spans="1:10">
      <c r="A15" s="160"/>
      <c r="B15" s="161"/>
      <c r="C15" s="162" t="s">
        <v>299</v>
      </c>
      <c r="D15" s="162" t="s">
        <v>299</v>
      </c>
      <c r="E15" s="162" t="s">
        <v>313</v>
      </c>
      <c r="F15" s="162" t="s">
        <v>311</v>
      </c>
      <c r="G15" s="162" t="s">
        <v>314</v>
      </c>
      <c r="H15" s="162" t="s">
        <v>304</v>
      </c>
      <c r="I15" s="162" t="s">
        <v>305</v>
      </c>
      <c r="J15" s="162" t="s">
        <v>313</v>
      </c>
    </row>
    <row r="16" customHeight="1" spans="1:10">
      <c r="A16" s="160"/>
      <c r="B16" s="161"/>
      <c r="C16" s="162" t="s">
        <v>299</v>
      </c>
      <c r="D16" s="162" t="s">
        <v>315</v>
      </c>
      <c r="E16" s="162" t="s">
        <v>299</v>
      </c>
      <c r="F16" s="162" t="s">
        <v>299</v>
      </c>
      <c r="G16" s="162"/>
      <c r="H16" s="162" t="s">
        <v>299</v>
      </c>
      <c r="I16" s="162" t="s">
        <v>299</v>
      </c>
      <c r="J16" s="162"/>
    </row>
    <row r="17" customHeight="1" spans="1:10">
      <c r="A17" s="160"/>
      <c r="B17" s="161"/>
      <c r="C17" s="162" t="s">
        <v>299</v>
      </c>
      <c r="D17" s="162" t="s">
        <v>299</v>
      </c>
      <c r="E17" s="162" t="s">
        <v>316</v>
      </c>
      <c r="F17" s="162" t="s">
        <v>302</v>
      </c>
      <c r="G17" s="162" t="s">
        <v>303</v>
      </c>
      <c r="H17" s="162" t="s">
        <v>304</v>
      </c>
      <c r="I17" s="162" t="s">
        <v>305</v>
      </c>
      <c r="J17" s="162" t="s">
        <v>316</v>
      </c>
    </row>
    <row r="18" customHeight="1" spans="1:10">
      <c r="A18" s="160"/>
      <c r="B18" s="161"/>
      <c r="C18" s="162" t="s">
        <v>299</v>
      </c>
      <c r="D18" s="162" t="s">
        <v>299</v>
      </c>
      <c r="E18" s="162" t="s">
        <v>317</v>
      </c>
      <c r="F18" s="162" t="s">
        <v>302</v>
      </c>
      <c r="G18" s="162" t="s">
        <v>303</v>
      </c>
      <c r="H18" s="162" t="s">
        <v>304</v>
      </c>
      <c r="I18" s="162" t="s">
        <v>305</v>
      </c>
      <c r="J18" s="162" t="s">
        <v>317</v>
      </c>
    </row>
    <row r="19" customHeight="1" spans="1:10">
      <c r="A19" s="160"/>
      <c r="B19" s="161"/>
      <c r="C19" s="162" t="s">
        <v>318</v>
      </c>
      <c r="D19" s="162" t="s">
        <v>299</v>
      </c>
      <c r="E19" s="162" t="s">
        <v>299</v>
      </c>
      <c r="F19" s="162" t="s">
        <v>299</v>
      </c>
      <c r="G19" s="162"/>
      <c r="H19" s="162" t="s">
        <v>299</v>
      </c>
      <c r="I19" s="162" t="s">
        <v>299</v>
      </c>
      <c r="J19" s="162"/>
    </row>
    <row r="20" customHeight="1" spans="1:10">
      <c r="A20" s="160"/>
      <c r="B20" s="161"/>
      <c r="C20" s="162" t="s">
        <v>299</v>
      </c>
      <c r="D20" s="162" t="s">
        <v>319</v>
      </c>
      <c r="E20" s="162" t="s">
        <v>299</v>
      </c>
      <c r="F20" s="162" t="s">
        <v>299</v>
      </c>
      <c r="G20" s="162"/>
      <c r="H20" s="162" t="s">
        <v>299</v>
      </c>
      <c r="I20" s="162" t="s">
        <v>299</v>
      </c>
      <c r="J20" s="162"/>
    </row>
    <row r="21" customHeight="1" spans="1:10">
      <c r="A21" s="160"/>
      <c r="B21" s="161"/>
      <c r="C21" s="162" t="s">
        <v>299</v>
      </c>
      <c r="D21" s="162" t="s">
        <v>299</v>
      </c>
      <c r="E21" s="162" t="s">
        <v>320</v>
      </c>
      <c r="F21" s="162" t="s">
        <v>302</v>
      </c>
      <c r="G21" s="162" t="s">
        <v>303</v>
      </c>
      <c r="H21" s="162" t="s">
        <v>304</v>
      </c>
      <c r="I21" s="162" t="s">
        <v>305</v>
      </c>
      <c r="J21" s="162" t="s">
        <v>320</v>
      </c>
    </row>
    <row r="22" customHeight="1" spans="1:10">
      <c r="A22" s="160"/>
      <c r="B22" s="161"/>
      <c r="C22" s="162" t="s">
        <v>299</v>
      </c>
      <c r="D22" s="162" t="s">
        <v>321</v>
      </c>
      <c r="E22" s="162" t="s">
        <v>299</v>
      </c>
      <c r="F22" s="162" t="s">
        <v>299</v>
      </c>
      <c r="G22" s="162"/>
      <c r="H22" s="162" t="s">
        <v>299</v>
      </c>
      <c r="I22" s="162" t="s">
        <v>299</v>
      </c>
      <c r="J22" s="162"/>
    </row>
    <row r="23" customHeight="1" spans="1:10">
      <c r="A23" s="160"/>
      <c r="B23" s="161"/>
      <c r="C23" s="162" t="s">
        <v>299</v>
      </c>
      <c r="D23" s="162" t="s">
        <v>299</v>
      </c>
      <c r="E23" s="162" t="s">
        <v>322</v>
      </c>
      <c r="F23" s="162" t="s">
        <v>311</v>
      </c>
      <c r="G23" s="162" t="s">
        <v>323</v>
      </c>
      <c r="H23" s="162" t="s">
        <v>304</v>
      </c>
      <c r="I23" s="162" t="s">
        <v>305</v>
      </c>
      <c r="J23" s="162" t="s">
        <v>322</v>
      </c>
    </row>
    <row r="24" customHeight="1" spans="1:10">
      <c r="A24" s="160"/>
      <c r="B24" s="161"/>
      <c r="C24" s="162" t="s">
        <v>324</v>
      </c>
      <c r="D24" s="162" t="s">
        <v>299</v>
      </c>
      <c r="E24" s="162" t="s">
        <v>299</v>
      </c>
      <c r="F24" s="162" t="s">
        <v>299</v>
      </c>
      <c r="G24" s="162"/>
      <c r="H24" s="162" t="s">
        <v>299</v>
      </c>
      <c r="I24" s="162" t="s">
        <v>299</v>
      </c>
      <c r="J24" s="162"/>
    </row>
    <row r="25" customHeight="1" spans="1:10">
      <c r="A25" s="160"/>
      <c r="B25" s="161"/>
      <c r="C25" s="162" t="s">
        <v>299</v>
      </c>
      <c r="D25" s="162" t="s">
        <v>325</v>
      </c>
      <c r="E25" s="162" t="s">
        <v>299</v>
      </c>
      <c r="F25" s="162" t="s">
        <v>299</v>
      </c>
      <c r="G25" s="162"/>
      <c r="H25" s="162" t="s">
        <v>299</v>
      </c>
      <c r="I25" s="162" t="s">
        <v>299</v>
      </c>
      <c r="J25" s="162"/>
    </row>
    <row r="26" customHeight="1" spans="1:10">
      <c r="A26" s="160"/>
      <c r="B26" s="161"/>
      <c r="C26" s="162" t="s">
        <v>299</v>
      </c>
      <c r="D26" s="162" t="s">
        <v>299</v>
      </c>
      <c r="E26" s="162" t="s">
        <v>325</v>
      </c>
      <c r="F26" s="162" t="s">
        <v>311</v>
      </c>
      <c r="G26" s="162" t="s">
        <v>326</v>
      </c>
      <c r="H26" s="162" t="s">
        <v>304</v>
      </c>
      <c r="I26" s="162" t="s">
        <v>305</v>
      </c>
      <c r="J26" s="162" t="s">
        <v>325</v>
      </c>
    </row>
    <row r="27" customHeight="1" spans="1:10">
      <c r="A27" s="160" t="s">
        <v>327</v>
      </c>
      <c r="B27" s="163" t="s">
        <v>328</v>
      </c>
      <c r="C27" s="162" t="s">
        <v>298</v>
      </c>
      <c r="D27" s="162" t="s">
        <v>299</v>
      </c>
      <c r="E27" s="162" t="s">
        <v>299</v>
      </c>
      <c r="F27" s="162" t="s">
        <v>299</v>
      </c>
      <c r="G27" s="162"/>
      <c r="H27" s="162" t="s">
        <v>299</v>
      </c>
      <c r="I27" s="162" t="s">
        <v>299</v>
      </c>
      <c r="J27" s="162"/>
    </row>
    <row r="28" customHeight="1" spans="1:10">
      <c r="A28" s="160"/>
      <c r="B28" s="164"/>
      <c r="C28" s="162" t="s">
        <v>299</v>
      </c>
      <c r="D28" s="162" t="s">
        <v>300</v>
      </c>
      <c r="E28" s="162" t="s">
        <v>299</v>
      </c>
      <c r="F28" s="162" t="s">
        <v>299</v>
      </c>
      <c r="G28" s="162"/>
      <c r="H28" s="162" t="s">
        <v>299</v>
      </c>
      <c r="I28" s="162" t="s">
        <v>299</v>
      </c>
      <c r="J28" s="162"/>
    </row>
    <row r="29" customHeight="1" spans="1:10">
      <c r="A29" s="160"/>
      <c r="B29" s="164"/>
      <c r="C29" s="162" t="s">
        <v>299</v>
      </c>
      <c r="D29" s="162" t="s">
        <v>299</v>
      </c>
      <c r="E29" s="162" t="s">
        <v>329</v>
      </c>
      <c r="F29" s="162" t="s">
        <v>311</v>
      </c>
      <c r="G29" s="162" t="s">
        <v>312</v>
      </c>
      <c r="H29" s="162" t="s">
        <v>304</v>
      </c>
      <c r="I29" s="162" t="s">
        <v>305</v>
      </c>
      <c r="J29" s="162" t="s">
        <v>329</v>
      </c>
    </row>
    <row r="30" customHeight="1" spans="1:10">
      <c r="A30" s="160"/>
      <c r="B30" s="164"/>
      <c r="C30" s="162" t="s">
        <v>299</v>
      </c>
      <c r="D30" s="162" t="s">
        <v>299</v>
      </c>
      <c r="E30" s="162" t="s">
        <v>330</v>
      </c>
      <c r="F30" s="162" t="s">
        <v>311</v>
      </c>
      <c r="G30" s="162" t="s">
        <v>331</v>
      </c>
      <c r="H30" s="162" t="s">
        <v>304</v>
      </c>
      <c r="I30" s="162" t="s">
        <v>305</v>
      </c>
      <c r="J30" s="162" t="s">
        <v>330</v>
      </c>
    </row>
    <row r="31" customHeight="1" spans="1:10">
      <c r="A31" s="160"/>
      <c r="B31" s="164"/>
      <c r="C31" s="162" t="s">
        <v>299</v>
      </c>
      <c r="D31" s="162" t="s">
        <v>299</v>
      </c>
      <c r="E31" s="162" t="s">
        <v>332</v>
      </c>
      <c r="F31" s="162" t="s">
        <v>311</v>
      </c>
      <c r="G31" s="162" t="s">
        <v>312</v>
      </c>
      <c r="H31" s="162" t="s">
        <v>304</v>
      </c>
      <c r="I31" s="162" t="s">
        <v>305</v>
      </c>
      <c r="J31" s="162" t="s">
        <v>332</v>
      </c>
    </row>
    <row r="32" customHeight="1" spans="1:10">
      <c r="A32" s="160"/>
      <c r="B32" s="164"/>
      <c r="C32" s="162" t="s">
        <v>299</v>
      </c>
      <c r="D32" s="162" t="s">
        <v>299</v>
      </c>
      <c r="E32" s="162" t="s">
        <v>333</v>
      </c>
      <c r="F32" s="162" t="s">
        <v>311</v>
      </c>
      <c r="G32" s="162" t="s">
        <v>334</v>
      </c>
      <c r="H32" s="162" t="s">
        <v>304</v>
      </c>
      <c r="I32" s="162" t="s">
        <v>305</v>
      </c>
      <c r="J32" s="162" t="s">
        <v>333</v>
      </c>
    </row>
    <row r="33" customHeight="1" spans="1:10">
      <c r="A33" s="160"/>
      <c r="B33" s="164"/>
      <c r="C33" s="162" t="s">
        <v>299</v>
      </c>
      <c r="D33" s="162" t="s">
        <v>299</v>
      </c>
      <c r="E33" s="162" t="s">
        <v>335</v>
      </c>
      <c r="F33" s="162" t="s">
        <v>311</v>
      </c>
      <c r="G33" s="162" t="s">
        <v>312</v>
      </c>
      <c r="H33" s="162" t="s">
        <v>304</v>
      </c>
      <c r="I33" s="162" t="s">
        <v>305</v>
      </c>
      <c r="J33" s="162" t="s">
        <v>335</v>
      </c>
    </row>
    <row r="34" customHeight="1" spans="1:10">
      <c r="A34" s="160"/>
      <c r="B34" s="164"/>
      <c r="C34" s="162" t="s">
        <v>299</v>
      </c>
      <c r="D34" s="162" t="s">
        <v>299</v>
      </c>
      <c r="E34" s="162" t="s">
        <v>336</v>
      </c>
      <c r="F34" s="162" t="s">
        <v>311</v>
      </c>
      <c r="G34" s="162" t="s">
        <v>323</v>
      </c>
      <c r="H34" s="162" t="s">
        <v>304</v>
      </c>
      <c r="I34" s="162" t="s">
        <v>305</v>
      </c>
      <c r="J34" s="162" t="s">
        <v>336</v>
      </c>
    </row>
    <row r="35" customHeight="1" spans="1:10">
      <c r="A35" s="160"/>
      <c r="B35" s="164"/>
      <c r="C35" s="162" t="s">
        <v>299</v>
      </c>
      <c r="D35" s="162" t="s">
        <v>299</v>
      </c>
      <c r="E35" s="162" t="s">
        <v>337</v>
      </c>
      <c r="F35" s="162" t="s">
        <v>311</v>
      </c>
      <c r="G35" s="162" t="s">
        <v>334</v>
      </c>
      <c r="H35" s="162" t="s">
        <v>304</v>
      </c>
      <c r="I35" s="162" t="s">
        <v>305</v>
      </c>
      <c r="J35" s="162" t="s">
        <v>337</v>
      </c>
    </row>
    <row r="36" customHeight="1" spans="1:10">
      <c r="A36" s="160"/>
      <c r="B36" s="164"/>
      <c r="C36" s="162" t="s">
        <v>299</v>
      </c>
      <c r="D36" s="162" t="s">
        <v>306</v>
      </c>
      <c r="E36" s="162" t="s">
        <v>299</v>
      </c>
      <c r="F36" s="162" t="s">
        <v>299</v>
      </c>
      <c r="G36" s="162"/>
      <c r="H36" s="162" t="s">
        <v>299</v>
      </c>
      <c r="I36" s="162" t="s">
        <v>299</v>
      </c>
      <c r="J36" s="162"/>
    </row>
    <row r="37" customHeight="1" spans="1:10">
      <c r="A37" s="160"/>
      <c r="B37" s="164"/>
      <c r="C37" s="162" t="s">
        <v>299</v>
      </c>
      <c r="D37" s="162" t="s">
        <v>299</v>
      </c>
      <c r="E37" s="162" t="s">
        <v>338</v>
      </c>
      <c r="F37" s="162" t="s">
        <v>311</v>
      </c>
      <c r="G37" s="162" t="s">
        <v>326</v>
      </c>
      <c r="H37" s="162" t="s">
        <v>304</v>
      </c>
      <c r="I37" s="162" t="s">
        <v>305</v>
      </c>
      <c r="J37" s="162" t="s">
        <v>338</v>
      </c>
    </row>
    <row r="38" customHeight="1" spans="1:10">
      <c r="A38" s="160"/>
      <c r="B38" s="164"/>
      <c r="C38" s="162" t="s">
        <v>299</v>
      </c>
      <c r="D38" s="162" t="s">
        <v>299</v>
      </c>
      <c r="E38" s="162" t="s">
        <v>339</v>
      </c>
      <c r="F38" s="162" t="s">
        <v>311</v>
      </c>
      <c r="G38" s="162" t="s">
        <v>326</v>
      </c>
      <c r="H38" s="162" t="s">
        <v>304</v>
      </c>
      <c r="I38" s="162" t="s">
        <v>305</v>
      </c>
      <c r="J38" s="162" t="s">
        <v>339</v>
      </c>
    </row>
    <row r="39" customHeight="1" spans="1:10">
      <c r="A39" s="160"/>
      <c r="B39" s="164"/>
      <c r="C39" s="162" t="s">
        <v>299</v>
      </c>
      <c r="D39" s="162" t="s">
        <v>299</v>
      </c>
      <c r="E39" s="162" t="s">
        <v>340</v>
      </c>
      <c r="F39" s="162" t="s">
        <v>311</v>
      </c>
      <c r="G39" s="162" t="s">
        <v>326</v>
      </c>
      <c r="H39" s="162" t="s">
        <v>304</v>
      </c>
      <c r="I39" s="162" t="s">
        <v>305</v>
      </c>
      <c r="J39" s="162" t="s">
        <v>340</v>
      </c>
    </row>
    <row r="40" customHeight="1" spans="1:10">
      <c r="A40" s="160"/>
      <c r="B40" s="164"/>
      <c r="C40" s="162" t="s">
        <v>299</v>
      </c>
      <c r="D40" s="162" t="s">
        <v>299</v>
      </c>
      <c r="E40" s="162" t="s">
        <v>341</v>
      </c>
      <c r="F40" s="162" t="s">
        <v>311</v>
      </c>
      <c r="G40" s="162" t="s">
        <v>326</v>
      </c>
      <c r="H40" s="162" t="s">
        <v>304</v>
      </c>
      <c r="I40" s="162" t="s">
        <v>305</v>
      </c>
      <c r="J40" s="162" t="s">
        <v>341</v>
      </c>
    </row>
    <row r="41" customHeight="1" spans="1:10">
      <c r="A41" s="160"/>
      <c r="B41" s="164"/>
      <c r="C41" s="162" t="s">
        <v>299</v>
      </c>
      <c r="D41" s="162" t="s">
        <v>299</v>
      </c>
      <c r="E41" s="162" t="s">
        <v>342</v>
      </c>
      <c r="F41" s="162" t="s">
        <v>311</v>
      </c>
      <c r="G41" s="162" t="s">
        <v>343</v>
      </c>
      <c r="H41" s="162" t="s">
        <v>304</v>
      </c>
      <c r="I41" s="162" t="s">
        <v>305</v>
      </c>
      <c r="J41" s="162" t="s">
        <v>342</v>
      </c>
    </row>
    <row r="42" customHeight="1" spans="1:10">
      <c r="A42" s="160"/>
      <c r="B42" s="164"/>
      <c r="C42" s="162" t="s">
        <v>318</v>
      </c>
      <c r="D42" s="162" t="s">
        <v>299</v>
      </c>
      <c r="E42" s="162" t="s">
        <v>299</v>
      </c>
      <c r="F42" s="162" t="s">
        <v>299</v>
      </c>
      <c r="G42" s="162"/>
      <c r="H42" s="162" t="s">
        <v>299</v>
      </c>
      <c r="I42" s="162" t="s">
        <v>299</v>
      </c>
      <c r="J42" s="162"/>
    </row>
    <row r="43" customHeight="1" spans="1:10">
      <c r="A43" s="160"/>
      <c r="B43" s="164"/>
      <c r="C43" s="162" t="s">
        <v>299</v>
      </c>
      <c r="D43" s="162" t="s">
        <v>319</v>
      </c>
      <c r="E43" s="162" t="s">
        <v>299</v>
      </c>
      <c r="F43" s="162" t="s">
        <v>299</v>
      </c>
      <c r="G43" s="162"/>
      <c r="H43" s="162" t="s">
        <v>299</v>
      </c>
      <c r="I43" s="162" t="s">
        <v>299</v>
      </c>
      <c r="J43" s="162"/>
    </row>
    <row r="44" customHeight="1" spans="1:10">
      <c r="A44" s="160"/>
      <c r="B44" s="164"/>
      <c r="C44" s="162" t="s">
        <v>299</v>
      </c>
      <c r="D44" s="162" t="s">
        <v>299</v>
      </c>
      <c r="E44" s="162" t="s">
        <v>344</v>
      </c>
      <c r="F44" s="162" t="s">
        <v>302</v>
      </c>
      <c r="G44" s="162" t="s">
        <v>345</v>
      </c>
      <c r="H44" s="162" t="s">
        <v>299</v>
      </c>
      <c r="I44" s="162" t="s">
        <v>346</v>
      </c>
      <c r="J44" s="162" t="s">
        <v>344</v>
      </c>
    </row>
    <row r="45" customHeight="1" spans="1:10">
      <c r="A45" s="160"/>
      <c r="B45" s="164"/>
      <c r="C45" s="162" t="s">
        <v>299</v>
      </c>
      <c r="D45" s="162" t="s">
        <v>299</v>
      </c>
      <c r="E45" s="162" t="s">
        <v>347</v>
      </c>
      <c r="F45" s="162" t="s">
        <v>302</v>
      </c>
      <c r="G45" s="162" t="s">
        <v>348</v>
      </c>
      <c r="H45" s="162" t="s">
        <v>299</v>
      </c>
      <c r="I45" s="162" t="s">
        <v>346</v>
      </c>
      <c r="J45" s="162" t="s">
        <v>347</v>
      </c>
    </row>
    <row r="46" customHeight="1" spans="1:10">
      <c r="A46" s="160"/>
      <c r="B46" s="164"/>
      <c r="C46" s="162" t="s">
        <v>299</v>
      </c>
      <c r="D46" s="162" t="s">
        <v>321</v>
      </c>
      <c r="E46" s="162" t="s">
        <v>299</v>
      </c>
      <c r="F46" s="162" t="s">
        <v>299</v>
      </c>
      <c r="G46" s="162"/>
      <c r="H46" s="162" t="s">
        <v>299</v>
      </c>
      <c r="I46" s="162" t="s">
        <v>299</v>
      </c>
      <c r="J46" s="162"/>
    </row>
    <row r="47" customHeight="1" spans="1:10">
      <c r="A47" s="160"/>
      <c r="B47" s="164"/>
      <c r="C47" s="162" t="s">
        <v>299</v>
      </c>
      <c r="D47" s="162" t="s">
        <v>299</v>
      </c>
      <c r="E47" s="162" t="s">
        <v>349</v>
      </c>
      <c r="F47" s="162" t="s">
        <v>302</v>
      </c>
      <c r="G47" s="162" t="s">
        <v>348</v>
      </c>
      <c r="H47" s="162" t="s">
        <v>299</v>
      </c>
      <c r="I47" s="162" t="s">
        <v>346</v>
      </c>
      <c r="J47" s="162" t="s">
        <v>349</v>
      </c>
    </row>
    <row r="48" customHeight="1" spans="1:10">
      <c r="A48" s="160"/>
      <c r="B48" s="164"/>
      <c r="C48" s="162" t="s">
        <v>324</v>
      </c>
      <c r="D48" s="162" t="s">
        <v>299</v>
      </c>
      <c r="E48" s="162" t="s">
        <v>299</v>
      </c>
      <c r="F48" s="162" t="s">
        <v>299</v>
      </c>
      <c r="G48" s="162"/>
      <c r="H48" s="162" t="s">
        <v>299</v>
      </c>
      <c r="I48" s="162" t="s">
        <v>299</v>
      </c>
      <c r="J48" s="162"/>
    </row>
    <row r="49" customHeight="1" spans="1:10">
      <c r="A49" s="160"/>
      <c r="B49" s="164"/>
      <c r="C49" s="162" t="s">
        <v>299</v>
      </c>
      <c r="D49" s="162" t="s">
        <v>325</v>
      </c>
      <c r="E49" s="162" t="s">
        <v>299</v>
      </c>
      <c r="F49" s="162" t="s">
        <v>299</v>
      </c>
      <c r="G49" s="162"/>
      <c r="H49" s="162" t="s">
        <v>299</v>
      </c>
      <c r="I49" s="162" t="s">
        <v>299</v>
      </c>
      <c r="J49" s="162"/>
    </row>
    <row r="50" customHeight="1" spans="1:10">
      <c r="A50" s="160"/>
      <c r="B50" s="164"/>
      <c r="C50" s="162" t="s">
        <v>299</v>
      </c>
      <c r="D50" s="162" t="s">
        <v>299</v>
      </c>
      <c r="E50" s="162" t="s">
        <v>350</v>
      </c>
      <c r="F50" s="162" t="s">
        <v>302</v>
      </c>
      <c r="G50" s="162" t="s">
        <v>351</v>
      </c>
      <c r="H50" s="162" t="s">
        <v>299</v>
      </c>
      <c r="I50" s="162" t="s">
        <v>346</v>
      </c>
      <c r="J50" s="162" t="s">
        <v>350</v>
      </c>
    </row>
    <row r="51" customHeight="1" spans="1:10">
      <c r="A51" s="160" t="s">
        <v>352</v>
      </c>
      <c r="B51" s="161" t="s">
        <v>353</v>
      </c>
      <c r="C51" s="162" t="s">
        <v>298</v>
      </c>
      <c r="D51" s="162" t="s">
        <v>299</v>
      </c>
      <c r="E51" s="162" t="s">
        <v>299</v>
      </c>
      <c r="F51" s="162" t="s">
        <v>299</v>
      </c>
      <c r="G51" s="162"/>
      <c r="H51" s="162" t="s">
        <v>299</v>
      </c>
      <c r="I51" s="162" t="s">
        <v>299</v>
      </c>
      <c r="J51" s="162"/>
    </row>
    <row r="52" customHeight="1" spans="1:10">
      <c r="A52" s="160"/>
      <c r="B52" s="161"/>
      <c r="C52" s="162" t="s">
        <v>299</v>
      </c>
      <c r="D52" s="162" t="s">
        <v>300</v>
      </c>
      <c r="E52" s="162" t="s">
        <v>299</v>
      </c>
      <c r="F52" s="162" t="s">
        <v>299</v>
      </c>
      <c r="G52" s="162"/>
      <c r="H52" s="162" t="s">
        <v>299</v>
      </c>
      <c r="I52" s="162" t="s">
        <v>299</v>
      </c>
      <c r="J52" s="162"/>
    </row>
    <row r="53" customHeight="1" spans="1:10">
      <c r="A53" s="160"/>
      <c r="B53" s="161"/>
      <c r="C53" s="162" t="s">
        <v>299</v>
      </c>
      <c r="D53" s="162" t="s">
        <v>299</v>
      </c>
      <c r="E53" s="162" t="s">
        <v>354</v>
      </c>
      <c r="F53" s="162" t="s">
        <v>311</v>
      </c>
      <c r="G53" s="162" t="s">
        <v>355</v>
      </c>
      <c r="H53" s="162" t="s">
        <v>304</v>
      </c>
      <c r="I53" s="162" t="s">
        <v>305</v>
      </c>
      <c r="J53" s="162" t="s">
        <v>354</v>
      </c>
    </row>
    <row r="54" customHeight="1" spans="1:10">
      <c r="A54" s="160"/>
      <c r="B54" s="161"/>
      <c r="C54" s="162" t="s">
        <v>299</v>
      </c>
      <c r="D54" s="162" t="s">
        <v>299</v>
      </c>
      <c r="E54" s="162" t="s">
        <v>356</v>
      </c>
      <c r="F54" s="162" t="s">
        <v>311</v>
      </c>
      <c r="G54" s="162" t="s">
        <v>312</v>
      </c>
      <c r="H54" s="162" t="s">
        <v>304</v>
      </c>
      <c r="I54" s="162" t="s">
        <v>305</v>
      </c>
      <c r="J54" s="162" t="s">
        <v>356</v>
      </c>
    </row>
    <row r="55" customHeight="1" spans="1:10">
      <c r="A55" s="160"/>
      <c r="B55" s="161"/>
      <c r="C55" s="162" t="s">
        <v>299</v>
      </c>
      <c r="D55" s="162" t="s">
        <v>299</v>
      </c>
      <c r="E55" s="162" t="s">
        <v>357</v>
      </c>
      <c r="F55" s="162" t="s">
        <v>311</v>
      </c>
      <c r="G55" s="162" t="s">
        <v>343</v>
      </c>
      <c r="H55" s="162" t="s">
        <v>304</v>
      </c>
      <c r="I55" s="162" t="s">
        <v>305</v>
      </c>
      <c r="J55" s="162" t="s">
        <v>357</v>
      </c>
    </row>
    <row r="56" ht="27" spans="1:10">
      <c r="A56" s="160"/>
      <c r="B56" s="161"/>
      <c r="C56" s="162" t="s">
        <v>299</v>
      </c>
      <c r="D56" s="162" t="s">
        <v>299</v>
      </c>
      <c r="E56" s="162" t="s">
        <v>358</v>
      </c>
      <c r="F56" s="162" t="s">
        <v>311</v>
      </c>
      <c r="G56" s="162" t="s">
        <v>323</v>
      </c>
      <c r="H56" s="162" t="s">
        <v>304</v>
      </c>
      <c r="I56" s="162" t="s">
        <v>305</v>
      </c>
      <c r="J56" s="165" t="s">
        <v>358</v>
      </c>
    </row>
    <row r="57" customHeight="1" spans="1:10">
      <c r="A57" s="160"/>
      <c r="B57" s="161"/>
      <c r="C57" s="162" t="s">
        <v>299</v>
      </c>
      <c r="D57" s="162" t="s">
        <v>299</v>
      </c>
      <c r="E57" s="162" t="s">
        <v>359</v>
      </c>
      <c r="F57" s="162" t="s">
        <v>311</v>
      </c>
      <c r="G57" s="162" t="s">
        <v>360</v>
      </c>
      <c r="H57" s="162" t="s">
        <v>304</v>
      </c>
      <c r="I57" s="162" t="s">
        <v>305</v>
      </c>
      <c r="J57" s="162" t="s">
        <v>359</v>
      </c>
    </row>
    <row r="58" customHeight="1" spans="1:10">
      <c r="A58" s="160"/>
      <c r="B58" s="161"/>
      <c r="C58" s="162" t="s">
        <v>299</v>
      </c>
      <c r="D58" s="162" t="s">
        <v>299</v>
      </c>
      <c r="E58" s="162" t="s">
        <v>333</v>
      </c>
      <c r="F58" s="162" t="s">
        <v>311</v>
      </c>
      <c r="G58" s="162" t="s">
        <v>361</v>
      </c>
      <c r="H58" s="162" t="s">
        <v>304</v>
      </c>
      <c r="I58" s="162" t="s">
        <v>305</v>
      </c>
      <c r="J58" s="162" t="s">
        <v>333</v>
      </c>
    </row>
    <row r="59" customHeight="1" spans="1:10">
      <c r="A59" s="160"/>
      <c r="B59" s="161"/>
      <c r="C59" s="162" t="s">
        <v>299</v>
      </c>
      <c r="D59" s="162" t="s">
        <v>306</v>
      </c>
      <c r="E59" s="162" t="s">
        <v>299</v>
      </c>
      <c r="F59" s="162" t="s">
        <v>299</v>
      </c>
      <c r="G59" s="162"/>
      <c r="H59" s="162" t="s">
        <v>299</v>
      </c>
      <c r="I59" s="162" t="s">
        <v>299</v>
      </c>
      <c r="J59" s="162"/>
    </row>
    <row r="60" customHeight="1" spans="1:10">
      <c r="A60" s="160"/>
      <c r="B60" s="161"/>
      <c r="C60" s="162" t="s">
        <v>299</v>
      </c>
      <c r="D60" s="162" t="s">
        <v>299</v>
      </c>
      <c r="E60" s="162" t="s">
        <v>362</v>
      </c>
      <c r="F60" s="162" t="s">
        <v>302</v>
      </c>
      <c r="G60" s="162" t="s">
        <v>303</v>
      </c>
      <c r="H60" s="162" t="s">
        <v>304</v>
      </c>
      <c r="I60" s="162" t="s">
        <v>305</v>
      </c>
      <c r="J60" s="162" t="s">
        <v>362</v>
      </c>
    </row>
    <row r="61" customHeight="1" spans="1:10">
      <c r="A61" s="160"/>
      <c r="B61" s="161"/>
      <c r="C61" s="162" t="s">
        <v>299</v>
      </c>
      <c r="D61" s="162" t="s">
        <v>299</v>
      </c>
      <c r="E61" s="162" t="s">
        <v>322</v>
      </c>
      <c r="F61" s="162" t="s">
        <v>311</v>
      </c>
      <c r="G61" s="162" t="s">
        <v>312</v>
      </c>
      <c r="H61" s="162" t="s">
        <v>304</v>
      </c>
      <c r="I61" s="162" t="s">
        <v>305</v>
      </c>
      <c r="J61" s="162" t="s">
        <v>322</v>
      </c>
    </row>
    <row r="62" customHeight="1" spans="1:10">
      <c r="A62" s="160"/>
      <c r="B62" s="161"/>
      <c r="C62" s="162" t="s">
        <v>318</v>
      </c>
      <c r="D62" s="162" t="s">
        <v>299</v>
      </c>
      <c r="E62" s="162" t="s">
        <v>299</v>
      </c>
      <c r="F62" s="162" t="s">
        <v>299</v>
      </c>
      <c r="G62" s="162"/>
      <c r="H62" s="162" t="s">
        <v>299</v>
      </c>
      <c r="I62" s="162" t="s">
        <v>299</v>
      </c>
      <c r="J62" s="162"/>
    </row>
    <row r="63" customHeight="1" spans="1:10">
      <c r="A63" s="160"/>
      <c r="B63" s="161"/>
      <c r="C63" s="162" t="s">
        <v>299</v>
      </c>
      <c r="D63" s="162" t="s">
        <v>319</v>
      </c>
      <c r="E63" s="162" t="s">
        <v>299</v>
      </c>
      <c r="F63" s="162" t="s">
        <v>299</v>
      </c>
      <c r="G63" s="162"/>
      <c r="H63" s="162" t="s">
        <v>299</v>
      </c>
      <c r="I63" s="162" t="s">
        <v>299</v>
      </c>
      <c r="J63" s="162"/>
    </row>
    <row r="64" customHeight="1" spans="1:10">
      <c r="A64" s="160"/>
      <c r="B64" s="161"/>
      <c r="C64" s="162" t="s">
        <v>299</v>
      </c>
      <c r="D64" s="162" t="s">
        <v>299</v>
      </c>
      <c r="E64" s="162" t="s">
        <v>363</v>
      </c>
      <c r="F64" s="162" t="s">
        <v>302</v>
      </c>
      <c r="G64" s="162" t="s">
        <v>348</v>
      </c>
      <c r="H64" s="162" t="s">
        <v>299</v>
      </c>
      <c r="I64" s="162" t="s">
        <v>346</v>
      </c>
      <c r="J64" s="162" t="s">
        <v>363</v>
      </c>
    </row>
    <row r="65" customHeight="1" spans="1:10">
      <c r="A65" s="160"/>
      <c r="B65" s="161"/>
      <c r="C65" s="162" t="s">
        <v>324</v>
      </c>
      <c r="D65" s="162" t="s">
        <v>299</v>
      </c>
      <c r="E65" s="162" t="s">
        <v>299</v>
      </c>
      <c r="F65" s="162" t="s">
        <v>299</v>
      </c>
      <c r="G65" s="162"/>
      <c r="H65" s="162" t="s">
        <v>299</v>
      </c>
      <c r="I65" s="162" t="s">
        <v>299</v>
      </c>
      <c r="J65" s="162"/>
    </row>
    <row r="66" customHeight="1" spans="1:10">
      <c r="A66" s="160"/>
      <c r="B66" s="161"/>
      <c r="C66" s="162" t="s">
        <v>299</v>
      </c>
      <c r="D66" s="162" t="s">
        <v>325</v>
      </c>
      <c r="E66" s="162" t="s">
        <v>299</v>
      </c>
      <c r="F66" s="162" t="s">
        <v>299</v>
      </c>
      <c r="G66" s="162"/>
      <c r="H66" s="162" t="s">
        <v>299</v>
      </c>
      <c r="I66" s="162" t="s">
        <v>299</v>
      </c>
      <c r="J66" s="162"/>
    </row>
    <row r="67" customHeight="1" spans="1:10">
      <c r="A67" s="160"/>
      <c r="B67" s="161"/>
      <c r="C67" s="162" t="s">
        <v>299</v>
      </c>
      <c r="D67" s="162" t="s">
        <v>299</v>
      </c>
      <c r="E67" s="162" t="s">
        <v>364</v>
      </c>
      <c r="F67" s="162" t="s">
        <v>311</v>
      </c>
      <c r="G67" s="162" t="s">
        <v>312</v>
      </c>
      <c r="H67" s="162" t="s">
        <v>304</v>
      </c>
      <c r="I67" s="162" t="s">
        <v>305</v>
      </c>
      <c r="J67" s="162" t="s">
        <v>364</v>
      </c>
    </row>
    <row r="68" customHeight="1" spans="1:10">
      <c r="A68" s="160" t="s">
        <v>365</v>
      </c>
      <c r="B68" s="161" t="s">
        <v>366</v>
      </c>
      <c r="C68" s="162" t="s">
        <v>298</v>
      </c>
      <c r="D68" s="162" t="s">
        <v>299</v>
      </c>
      <c r="E68" s="162" t="s">
        <v>299</v>
      </c>
      <c r="F68" s="162" t="s">
        <v>299</v>
      </c>
      <c r="G68" s="162"/>
      <c r="H68" s="162" t="s">
        <v>299</v>
      </c>
      <c r="I68" s="162" t="s">
        <v>299</v>
      </c>
      <c r="J68" s="162"/>
    </row>
    <row r="69" customHeight="1" spans="1:10">
      <c r="A69" s="160"/>
      <c r="B69" s="161"/>
      <c r="C69" s="162" t="s">
        <v>299</v>
      </c>
      <c r="D69" s="162" t="s">
        <v>315</v>
      </c>
      <c r="E69" s="162" t="s">
        <v>299</v>
      </c>
      <c r="F69" s="162" t="s">
        <v>299</v>
      </c>
      <c r="G69" s="162"/>
      <c r="H69" s="162" t="s">
        <v>299</v>
      </c>
      <c r="I69" s="162" t="s">
        <v>299</v>
      </c>
      <c r="J69" s="162"/>
    </row>
    <row r="70" customHeight="1" spans="1:10">
      <c r="A70" s="160"/>
      <c r="B70" s="161"/>
      <c r="C70" s="162" t="s">
        <v>299</v>
      </c>
      <c r="D70" s="162" t="s">
        <v>299</v>
      </c>
      <c r="E70" s="162" t="s">
        <v>367</v>
      </c>
      <c r="F70" s="162" t="s">
        <v>302</v>
      </c>
      <c r="G70" s="162" t="s">
        <v>303</v>
      </c>
      <c r="H70" s="162" t="s">
        <v>304</v>
      </c>
      <c r="I70" s="162" t="s">
        <v>305</v>
      </c>
      <c r="J70" s="162" t="s">
        <v>367</v>
      </c>
    </row>
    <row r="71" customHeight="1" spans="1:10">
      <c r="A71" s="160"/>
      <c r="B71" s="161"/>
      <c r="C71" s="162" t="s">
        <v>318</v>
      </c>
      <c r="D71" s="162" t="s">
        <v>299</v>
      </c>
      <c r="E71" s="162" t="s">
        <v>299</v>
      </c>
      <c r="F71" s="162" t="s">
        <v>299</v>
      </c>
      <c r="G71" s="162"/>
      <c r="H71" s="162" t="s">
        <v>299</v>
      </c>
      <c r="I71" s="162" t="s">
        <v>299</v>
      </c>
      <c r="J71" s="162"/>
    </row>
    <row r="72" customHeight="1" spans="1:10">
      <c r="A72" s="160"/>
      <c r="B72" s="161"/>
      <c r="C72" s="162" t="s">
        <v>299</v>
      </c>
      <c r="D72" s="162" t="s">
        <v>319</v>
      </c>
      <c r="E72" s="162" t="s">
        <v>299</v>
      </c>
      <c r="F72" s="162" t="s">
        <v>299</v>
      </c>
      <c r="G72" s="162"/>
      <c r="H72" s="162" t="s">
        <v>299</v>
      </c>
      <c r="I72" s="162" t="s">
        <v>299</v>
      </c>
      <c r="J72" s="162"/>
    </row>
    <row r="73" customHeight="1" spans="1:10">
      <c r="A73" s="160"/>
      <c r="B73" s="161"/>
      <c r="C73" s="162" t="s">
        <v>299</v>
      </c>
      <c r="D73" s="162" t="s">
        <v>299</v>
      </c>
      <c r="E73" s="162" t="s">
        <v>368</v>
      </c>
      <c r="F73" s="162" t="s">
        <v>302</v>
      </c>
      <c r="G73" s="162" t="s">
        <v>369</v>
      </c>
      <c r="H73" s="162" t="s">
        <v>299</v>
      </c>
      <c r="I73" s="162" t="s">
        <v>346</v>
      </c>
      <c r="J73" s="162" t="s">
        <v>368</v>
      </c>
    </row>
    <row r="74" customHeight="1" spans="1:10">
      <c r="A74" s="160"/>
      <c r="B74" s="161"/>
      <c r="C74" s="162" t="s">
        <v>324</v>
      </c>
      <c r="D74" s="162" t="s">
        <v>299</v>
      </c>
      <c r="E74" s="162" t="s">
        <v>299</v>
      </c>
      <c r="F74" s="162" t="s">
        <v>299</v>
      </c>
      <c r="G74" s="162"/>
      <c r="H74" s="162" t="s">
        <v>299</v>
      </c>
      <c r="I74" s="162" t="s">
        <v>299</v>
      </c>
      <c r="J74" s="162"/>
    </row>
    <row r="75" customHeight="1" spans="1:10">
      <c r="A75" s="160"/>
      <c r="B75" s="161"/>
      <c r="C75" s="162" t="s">
        <v>299</v>
      </c>
      <c r="D75" s="162" t="s">
        <v>325</v>
      </c>
      <c r="E75" s="162" t="s">
        <v>299</v>
      </c>
      <c r="F75" s="162" t="s">
        <v>299</v>
      </c>
      <c r="G75" s="162"/>
      <c r="H75" s="162" t="s">
        <v>299</v>
      </c>
      <c r="I75" s="162" t="s">
        <v>299</v>
      </c>
      <c r="J75" s="162"/>
    </row>
    <row r="76" customHeight="1" spans="1:10">
      <c r="A76" s="160"/>
      <c r="B76" s="161"/>
      <c r="C76" s="162" t="s">
        <v>299</v>
      </c>
      <c r="D76" s="162" t="s">
        <v>299</v>
      </c>
      <c r="E76" s="162" t="s">
        <v>370</v>
      </c>
      <c r="F76" s="162" t="s">
        <v>311</v>
      </c>
      <c r="G76" s="162" t="s">
        <v>312</v>
      </c>
      <c r="H76" s="162" t="s">
        <v>304</v>
      </c>
      <c r="I76" s="162" t="s">
        <v>305</v>
      </c>
      <c r="J76" s="162" t="s">
        <v>370</v>
      </c>
    </row>
  </sheetData>
  <mergeCells count="10">
    <mergeCell ref="A3:J3"/>
    <mergeCell ref="A4:H4"/>
    <mergeCell ref="A7:A26"/>
    <mergeCell ref="A27:A50"/>
    <mergeCell ref="A51:A67"/>
    <mergeCell ref="A68:A76"/>
    <mergeCell ref="B7:B26"/>
    <mergeCell ref="B27:B50"/>
    <mergeCell ref="B51:B67"/>
    <mergeCell ref="B68:B7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苹果喝多了酒</cp:lastModifiedBy>
  <dcterms:created xsi:type="dcterms:W3CDTF">2025-02-06T07:09:00Z</dcterms:created>
  <dcterms:modified xsi:type="dcterms:W3CDTF">2025-04-03T00:52:07Z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