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2" activeTab="1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<sst xmlns="http://schemas.openxmlformats.org/spreadsheetml/2006/main" count="801" uniqueCount="361">
  <si>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</si>
  <si>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</si>
  <si>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</si>
  <si>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</si>
  <si>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</si>
  <si>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</si>
  <si>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</si>
  <si>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</si>
  <si>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</si>
  <si>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</si>
  <si>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</si>
  <si>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</si>
  <si>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</si>
  <si>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</si>
  <si>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</si>
  <si>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</si>
  <si>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</si>
  <si>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</si>
  <si>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</si>
  <si>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</si>
  <si>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</si>
  <si>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</si>
  <si>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</si>
  <si>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</si>
  <si>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</si>
  <si>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</si>
  <si>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</si>
  <si>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</si>
  <si>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</si>
  <si>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</si>
  <si>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</si>
  <si>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</si>
  <si>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</si>
  <si>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</si>
  <si>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</si>
  <si>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</si>
  <si>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</si>
  <si>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</si>
  <si>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</si>
  <si>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</si>
  <si>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</si>
  <si>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</si>
  <si>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</si>
  <si>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</si>
  <si>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</si>
  <si>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</si>
  <si>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</si>
  <si>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</si>
  <si>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</si>
  <si>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</si>
  <si>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</si>
  <si>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</si>
  <si>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</si>
  <si>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</si>
  <si>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</si>
  <si>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</si>
  <si>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</si>
  <si>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</si>
  <si>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</si>
  <si>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</si>
  <si>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</si>
  <si>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</si>
  <si>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</si>
  <si>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</si>
  <si>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</si>
  <si>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</si>
  <si>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</si>
  <si>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</si>
  <si>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</si>
  <si>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131012</t>
  </si>
  <si>
    <t>禄劝彝族苗族自治县皎平渡镇卫生院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</si>
  <si>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</si>
  <si>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</si>
  <si>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</si>
  <si>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</si>
  <si>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</si>
  <si>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</si>
  <si>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</si>
  <si>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</si>
  <si>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</si>
  <si>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</si>
  <si>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</si>
  <si>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</si>
  <si>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</si>
  <si>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</si>
  <si>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</si>
  <si>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</si>
  <si>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</si>
  <si>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</si>
  <si>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</si>
  <si>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</si>
  <si>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</si>
  <si>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</si>
  <si>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</si>
  <si>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</si>
  <si>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</si>
  <si>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</si>
  <si>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</si>
  <si>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</si>
  <si>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</si>
  <si>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</si>
  <si>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</si>
  <si>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</si>
  <si>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</si>
  <si>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</si>
  <si>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20808</t>
  </si>
  <si>
    <t>抚恤</t>
  </si>
  <si>
    <t>2080801</t>
  </si>
  <si>
    <t>死亡抚恤</t>
  </si>
  <si>
    <t>20899</t>
  </si>
  <si>
    <t>其他社会保障和就业支出</t>
  </si>
  <si>
    <t>2089999</t>
  </si>
  <si>
    <t>210</t>
  </si>
  <si>
    <t>卫生健康支出</t>
  </si>
  <si>
    <t>21003</t>
  </si>
  <si>
    <t>基层医疗卫生机构</t>
  </si>
  <si>
    <t>2100302</t>
  </si>
  <si>
    <t>乡镇卫生院</t>
  </si>
  <si>
    <t>2100399</t>
  </si>
  <si>
    <t>其他基层医疗卫生机构支出</t>
  </si>
  <si>
    <t>基本公共卫生</t>
  </si>
  <si>
    <t>21011</t>
  </si>
  <si>
    <t>行政事业单位医疗</t>
  </si>
  <si>
    <t>2101102</t>
  </si>
  <si>
    <t>事业单位医疗</t>
  </si>
  <si>
    <t>2101103</t>
  </si>
  <si>
    <t>公务员医疗补助</t>
  </si>
  <si>
    <t>2101199</t>
  </si>
  <si>
    <t>其他行政事业单位医疗支出</t>
  </si>
  <si>
    <t>21099</t>
  </si>
  <si>
    <t>其他卫生健康支出</t>
  </si>
  <si>
    <t>2109999</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</si>
  <si>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</si>
  <si>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</si>
  <si>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</si>
  <si>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</si>
  <si>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</si>
  <si>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</si>
  <si>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</si>
  <si>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</si>
  <si>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</si>
  <si>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</si>
  <si>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</si>
  <si>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</si>
  <si>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</si>
  <si>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</si>
  <si>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</si>
  <si>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</si>
  <si>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</si>
  <si>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</si>
  <si>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</si>
  <si>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</si>
  <si>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</si>
  <si>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</si>
  <si>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</si>
  <si>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</si>
  <si>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</si>
  <si>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</si>
  <si>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</si>
  <si>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</si>
  <si>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</si>
  <si>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</si>
  <si>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</si>
  <si>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</si>
  <si>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</si>
  <si>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</si>
  <si>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</si>
  <si>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</si>
  <si>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</si>
  <si>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</si>
  <si>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</si>
  <si>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</si>
  <si>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</si>
  <si>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</si>
  <si>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</si>
  <si>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</si>
  <si>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</si>
  <si>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</si>
  <si>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</si>
  <si>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</si>
  <si>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</si>
  <si>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</si>
  <si>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</si>
  <si>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</si>
  <si>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说明：我单位无此预算/支出/项目，此表无数据。</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</si>
  <si>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</si>
  <si>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</si>
  <si>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</si>
  <si>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</si>
  <si>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</si>
  <si>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</si>
  <si>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</si>
  <si>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</si>
  <si>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</si>
  <si>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</si>
  <si>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</si>
  <si>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</si>
  <si>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</si>
  <si>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</si>
  <si>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</si>
  <si>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</si>
  <si>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</si>
  <si>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</si>
  <si>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</si>
  <si>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</si>
  <si>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530128210000000001719</t>
  </si>
  <si>
    <t>事业人员支出工资</t>
  </si>
  <si>
    <t>30101</t>
  </si>
  <si>
    <t>基本工资</t>
  </si>
  <si>
    <t>530128210000000001721</t>
  </si>
  <si>
    <t>30113</t>
  </si>
  <si>
    <t>530128210000000001724</t>
  </si>
  <si>
    <t>工会经费</t>
  </si>
  <si>
    <t>30228</t>
  </si>
  <si>
    <t>530128231100001323813</t>
  </si>
  <si>
    <t>遗属补助</t>
  </si>
  <si>
    <t>30305</t>
  </si>
  <si>
    <t>生活补助</t>
  </si>
  <si>
    <t>530128231100001430985</t>
  </si>
  <si>
    <t>绩效考核奖励（2017提高部分）</t>
  </si>
  <si>
    <t>30107</t>
  </si>
  <si>
    <t>绩效工资</t>
  </si>
  <si>
    <t>530128231100001430986</t>
  </si>
  <si>
    <t>事业年终一次性奖金</t>
  </si>
  <si>
    <t>30103</t>
  </si>
  <si>
    <t>奖金</t>
  </si>
  <si>
    <t>530128231100001430987</t>
  </si>
  <si>
    <t>事业人员绩效工资</t>
  </si>
  <si>
    <t>530128231100001430991</t>
  </si>
  <si>
    <t>退休人员医疗保险及医疗统筹</t>
  </si>
  <si>
    <t>30111</t>
  </si>
  <si>
    <t>公务员医疗补助缴费</t>
  </si>
  <si>
    <t>30112</t>
  </si>
  <si>
    <t>其他社会保障缴费</t>
  </si>
  <si>
    <t>530128231100001430992</t>
  </si>
  <si>
    <t>养老保险缴费</t>
  </si>
  <si>
    <t>30108</t>
  </si>
  <si>
    <t>机关事业单位基本养老保险缴费</t>
  </si>
  <si>
    <t>530128231100001430993</t>
  </si>
  <si>
    <t>职业年金缴费</t>
  </si>
  <si>
    <t>30109</t>
  </si>
  <si>
    <t>530128231100001431008</t>
  </si>
  <si>
    <t>事业人员支出津贴</t>
  </si>
  <si>
    <t>30102</t>
  </si>
  <si>
    <t>津贴补贴</t>
  </si>
  <si>
    <t>530128231100001431009</t>
  </si>
  <si>
    <t>工伤保险</t>
  </si>
  <si>
    <t>530128231100001431010</t>
  </si>
  <si>
    <t>失业保险</t>
  </si>
  <si>
    <t>530128231100001431011</t>
  </si>
  <si>
    <t>医疗保险缴费</t>
  </si>
  <si>
    <t>30110</t>
  </si>
  <si>
    <t>职工基本医疗保险缴费</t>
  </si>
  <si>
    <t>530128241100002298606</t>
  </si>
  <si>
    <t>编外人员经费支出</t>
  </si>
  <si>
    <t>30199</t>
  </si>
  <si>
    <t>其他工资福利支出</t>
  </si>
  <si>
    <t>530128241100002337326</t>
  </si>
  <si>
    <t>三保以外刚性支出人员生活补助</t>
  </si>
  <si>
    <t>预算05-1表</t>
  </si>
  <si>
    <t>项目分类</t>
  </si>
  <si>
    <t>项目单位</t>
  </si>
  <si>
    <t>经济科目编码</t>
  </si>
  <si>
    <t>经济科目名称</t>
  </si>
  <si>
    <t>本年拨款</t>
  </si>
  <si>
    <t>其中：本次下达</t>
  </si>
  <si>
    <t>民生类</t>
  </si>
  <si>
    <t>530128241100002839339</t>
  </si>
  <si>
    <t>2024年基本药物制度中央补助资金</t>
  </si>
  <si>
    <t>30201</t>
  </si>
  <si>
    <t>办公费</t>
  </si>
  <si>
    <t>530128241100003070650</t>
  </si>
  <si>
    <t>2024年乡村医生生活补助资金</t>
  </si>
  <si>
    <t>事业发展类</t>
  </si>
  <si>
    <t>530128241100003175484</t>
  </si>
  <si>
    <t>下达2024年医疗服务与保障能力提升医疗卫生机构能力建设中央补助资金</t>
  </si>
  <si>
    <t>530128241100003262118</t>
  </si>
  <si>
    <t>下达2024年基本药物制度中央省级补助结算资金</t>
  </si>
  <si>
    <t>530128241100003161059</t>
  </si>
  <si>
    <r>
      <rPr>
        <sz val="10"/>
        <color rgb="FFFF0000"/>
        <rFont val="Arial"/>
        <charset val="134"/>
      </rPr>
      <t>2024</t>
    </r>
    <r>
      <rPr>
        <sz val="10"/>
        <color rgb="FFFF0000"/>
        <rFont val="宋体"/>
        <charset val="134"/>
      </rPr>
      <t>年基本公共卫生服务项目中央结算补助资金</t>
    </r>
  </si>
  <si>
    <t>基本公共卫生服务</t>
  </si>
  <si>
    <t xml:space="preserve">30227 </t>
  </si>
  <si>
    <t>委托业务费</t>
  </si>
  <si>
    <t>530128241100003306848</t>
  </si>
  <si>
    <r>
      <rPr>
        <sz val="10"/>
        <color rgb="FFFF0000"/>
        <rFont val="Arial"/>
        <charset val="134"/>
      </rPr>
      <t>2024</t>
    </r>
    <r>
      <rPr>
        <sz val="10"/>
        <color rgb="FFFF0000"/>
        <rFont val="宋体"/>
        <charset val="134"/>
      </rPr>
      <t>年基本公共卫生省级结算补助资金</t>
    </r>
  </si>
  <si>
    <t>530128241100002838879</t>
  </si>
  <si>
    <t>基本公共卫生服务项目中央补助资金</t>
  </si>
  <si>
    <t>530128241100002955946</t>
  </si>
  <si>
    <r>
      <rPr>
        <sz val="10"/>
        <color rgb="FFFF0000"/>
        <rFont val="Arial"/>
        <charset val="134"/>
      </rPr>
      <t>2024</t>
    </r>
    <r>
      <rPr>
        <sz val="10"/>
        <color rgb="FFFF0000"/>
        <rFont val="宋体"/>
        <charset val="134"/>
      </rPr>
      <t>年脱贫人口重点人群和农村低收入人群家庭医生签约服务省级结算补助资金</t>
    </r>
  </si>
  <si>
    <t>530128241100003258649</t>
  </si>
  <si>
    <t>基本公共卫生服务项目市级补助资金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</si>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</sst>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2">
    <font>
      <sz val="11"/>
      <color theme="1"/>
      <name val="宋体"/>
      <charset val="134"/>
      <scheme val="minor"/>
    </font>
    <font>
      <sz val="10"/>
      <color theme="1"/>
      <name val="Arial"/>
      <charset val="134"/>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2"/>
      <color rgb="FFFF0000"/>
      <name val="宋体"/>
      <charset val="134"/>
    </font>
    <font>
      <sz val="10"/>
      <name val="宋体"/>
      <charset val="134"/>
    </font>
    <font>
      <sz val="9"/>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sz val="10"/>
      <color rgb="FFFF0000"/>
      <name val="Arial"/>
      <charset val="134"/>
    </font>
    <font>
      <sz val="9"/>
      <color rgb="FFFF0000"/>
      <name val="宋体"/>
      <charset val="134"/>
    </font>
    <font>
      <sz val="10"/>
      <color rgb="FFFF0000"/>
      <name val="宋体"/>
      <charset val="134"/>
    </font>
    <font>
      <sz val="11"/>
      <color rgb="FFFF0000"/>
      <name val="宋体"/>
      <charset val="134"/>
      <scheme val="minor"/>
    </font>
    <font>
      <b/>
      <sz val="18"/>
      <color rgb="FF000000"/>
      <name val="宋体"/>
      <charset val="134"/>
    </font>
    <font>
      <sz val="9.75"/>
      <color rgb="FF000000"/>
      <name val="SimSun"/>
      <charset val="134"/>
    </font>
    <font>
      <b/>
      <sz val="9"/>
      <color rgb="FF000000"/>
      <name val="宋体"/>
      <charset val="134"/>
    </font>
    <font>
      <b/>
      <sz val="9"/>
      <color rgb="FFFF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rgb="FF000000"/>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3" borderId="16"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7" applyNumberFormat="0" applyFill="0" applyAlignment="0" applyProtection="0">
      <alignment vertical="center"/>
    </xf>
    <xf numFmtId="0" fontId="29" fillId="0" borderId="17" applyNumberFormat="0" applyFill="0" applyAlignment="0" applyProtection="0">
      <alignment vertical="center"/>
    </xf>
    <xf numFmtId="0" fontId="30" fillId="0" borderId="18" applyNumberFormat="0" applyFill="0" applyAlignment="0" applyProtection="0">
      <alignment vertical="center"/>
    </xf>
    <xf numFmtId="0" fontId="30" fillId="0" borderId="0" applyNumberFormat="0" applyFill="0" applyBorder="0" applyAlignment="0" applyProtection="0">
      <alignment vertical="center"/>
    </xf>
    <xf numFmtId="0" fontId="31" fillId="4" borderId="19" applyNumberFormat="0" applyAlignment="0" applyProtection="0">
      <alignment vertical="center"/>
    </xf>
    <xf numFmtId="0" fontId="32" fillId="5" borderId="20" applyNumberFormat="0" applyAlignment="0" applyProtection="0">
      <alignment vertical="center"/>
    </xf>
    <xf numFmtId="0" fontId="33" fillId="5" borderId="19" applyNumberFormat="0" applyAlignment="0" applyProtection="0">
      <alignment vertical="center"/>
    </xf>
    <xf numFmtId="0" fontId="34" fillId="6" borderId="21" applyNumberFormat="0" applyAlignment="0" applyProtection="0">
      <alignment vertical="center"/>
    </xf>
    <xf numFmtId="0" fontId="35" fillId="0" borderId="22" applyNumberFormat="0" applyFill="0" applyAlignment="0" applyProtection="0">
      <alignment vertical="center"/>
    </xf>
    <xf numFmtId="0" fontId="36" fillId="0" borderId="23" applyNumberFormat="0" applyFill="0" applyAlignment="0" applyProtection="0">
      <alignment vertical="center"/>
    </xf>
    <xf numFmtId="0" fontId="37" fillId="7" borderId="0" applyNumberFormat="0" applyBorder="0" applyAlignment="0" applyProtection="0">
      <alignment vertical="center"/>
    </xf>
    <xf numFmtId="0" fontId="38" fillId="8" borderId="0" applyNumberFormat="0" applyBorder="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1" fillId="12" borderId="0" applyNumberFormat="0" applyBorder="0" applyAlignment="0" applyProtection="0">
      <alignment vertical="center"/>
    </xf>
    <xf numFmtId="0" fontId="40" fillId="13" borderId="0" applyNumberFormat="0" applyBorder="0" applyAlignment="0" applyProtection="0">
      <alignment vertical="center"/>
    </xf>
    <xf numFmtId="0" fontId="40" fillId="14" borderId="0" applyNumberFormat="0" applyBorder="0" applyAlignment="0" applyProtection="0">
      <alignment vertical="center"/>
    </xf>
    <xf numFmtId="0" fontId="41" fillId="15" borderId="0" applyNumberFormat="0" applyBorder="0" applyAlignment="0" applyProtection="0">
      <alignment vertical="center"/>
    </xf>
    <xf numFmtId="0" fontId="41" fillId="16" borderId="0" applyNumberFormat="0" applyBorder="0" applyAlignment="0" applyProtection="0">
      <alignment vertical="center"/>
    </xf>
    <xf numFmtId="0" fontId="40" fillId="17" borderId="0" applyNumberFormat="0" applyBorder="0" applyAlignment="0" applyProtection="0">
      <alignment vertical="center"/>
    </xf>
    <xf numFmtId="0" fontId="40" fillId="18" borderId="0" applyNumberFormat="0" applyBorder="0" applyAlignment="0" applyProtection="0">
      <alignment vertical="center"/>
    </xf>
    <xf numFmtId="0" fontId="41" fillId="19" borderId="0" applyNumberFormat="0" applyBorder="0" applyAlignment="0" applyProtection="0">
      <alignment vertical="center"/>
    </xf>
    <xf numFmtId="0" fontId="41" fillId="20" borderId="0" applyNumberFormat="0" applyBorder="0" applyAlignment="0" applyProtection="0">
      <alignment vertical="center"/>
    </xf>
    <xf numFmtId="0" fontId="40" fillId="21" borderId="0" applyNumberFormat="0" applyBorder="0" applyAlignment="0" applyProtection="0">
      <alignment vertical="center"/>
    </xf>
    <xf numFmtId="0" fontId="40" fillId="22" borderId="0" applyNumberFormat="0" applyBorder="0" applyAlignment="0" applyProtection="0">
      <alignment vertical="center"/>
    </xf>
    <xf numFmtId="0" fontId="41" fillId="23" borderId="0" applyNumberFormat="0" applyBorder="0" applyAlignment="0" applyProtection="0">
      <alignment vertical="center"/>
    </xf>
    <xf numFmtId="0" fontId="41" fillId="24" borderId="0" applyNumberFormat="0" applyBorder="0" applyAlignment="0" applyProtection="0">
      <alignment vertical="center"/>
    </xf>
    <xf numFmtId="0" fontId="40" fillId="25" borderId="0" applyNumberFormat="0" applyBorder="0" applyAlignment="0" applyProtection="0">
      <alignment vertical="center"/>
    </xf>
    <xf numFmtId="0" fontId="40" fillId="26" borderId="0" applyNumberFormat="0" applyBorder="0" applyAlignment="0" applyProtection="0">
      <alignment vertical="center"/>
    </xf>
    <xf numFmtId="0" fontId="41" fillId="27" borderId="0" applyNumberFormat="0" applyBorder="0" applyAlignment="0" applyProtection="0">
      <alignment vertical="center"/>
    </xf>
    <xf numFmtId="0" fontId="41" fillId="28" borderId="0" applyNumberFormat="0" applyBorder="0" applyAlignment="0" applyProtection="0">
      <alignment vertical="center"/>
    </xf>
    <xf numFmtId="0" fontId="40" fillId="29" borderId="0" applyNumberFormat="0" applyBorder="0" applyAlignment="0" applyProtection="0">
      <alignment vertical="center"/>
    </xf>
    <xf numFmtId="0" fontId="40" fillId="30" borderId="0" applyNumberFormat="0" applyBorder="0" applyAlignment="0" applyProtection="0">
      <alignment vertical="center"/>
    </xf>
    <xf numFmtId="0" fontId="41" fillId="31" borderId="0" applyNumberFormat="0" applyBorder="0" applyAlignment="0" applyProtection="0">
      <alignment vertical="center"/>
    </xf>
    <xf numFmtId="0" fontId="41" fillId="32" borderId="0" applyNumberFormat="0" applyBorder="0" applyAlignment="0" applyProtection="0">
      <alignment vertical="center"/>
    </xf>
    <xf numFmtId="0" fontId="40" fillId="33" borderId="0" applyNumberFormat="0" applyBorder="0" applyAlignment="0" applyProtection="0">
      <alignment vertical="center"/>
    </xf>
    <xf numFmtId="176" fontId="8" fillId="0" borderId="7">
      <alignment horizontal="right" vertical="center"/>
    </xf>
    <xf numFmtId="49" fontId="8" fillId="0" borderId="7">
      <alignment horizontal="left" vertical="center" wrapText="1"/>
    </xf>
    <xf numFmtId="176" fontId="8" fillId="0" borderId="7">
      <alignment horizontal="right" vertical="center"/>
    </xf>
    <xf numFmtId="177" fontId="8" fillId="0" borderId="7">
      <alignment horizontal="right" vertical="center"/>
    </xf>
    <xf numFmtId="178" fontId="8" fillId="0" borderId="7">
      <alignment horizontal="right" vertical="center"/>
    </xf>
    <xf numFmtId="179" fontId="8" fillId="0" borderId="7">
      <alignment horizontal="right" vertical="center"/>
    </xf>
    <xf numFmtId="10" fontId="8" fillId="0" borderId="7">
      <alignment horizontal="right" vertical="center"/>
    </xf>
    <xf numFmtId="180" fontId="8" fillId="0" borderId="7">
      <alignment horizontal="right" vertical="center"/>
    </xf>
    <xf numFmtId="0" fontId="8" fillId="0" borderId="0">
      <alignment vertical="top"/>
    </xf>
    <xf numFmtId="0" fontId="1" fillId="0" borderId="0"/>
  </cellStyleXfs>
  <cellXfs count="233">
    <xf numFmtId="0" fontId="0" fillId="0" borderId="0" xfId="0" applyFont="1" applyBorder="1"/>
    <xf numFmtId="0" fontId="1" fillId="0" borderId="0" xfId="0" applyFont="1" applyFill="1" applyBorder="1" applyAlignment="1"/>
    <xf numFmtId="49" fontId="2" fillId="0" borderId="0" xfId="0" applyNumberFormat="1" applyFont="1" applyBorder="1"/>
    <xf numFmtId="0" fontId="3" fillId="0" borderId="0" xfId="0" applyFont="1" applyBorder="1" applyAlignment="1" applyProtection="1">
      <alignment horizontal="right" vertical="center"/>
      <protection locked="0"/>
    </xf>
    <xf numFmtId="0" fontId="4"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5" fillId="0" borderId="0" xfId="0" applyFont="1" applyBorder="1" applyAlignment="1">
      <alignment horizontal="left" vertical="center"/>
    </xf>
    <xf numFmtId="0" fontId="5" fillId="0" borderId="0" xfId="0" applyFont="1" applyBorder="1"/>
    <xf numFmtId="0" fontId="3" fillId="0" borderId="0" xfId="0" applyFont="1" applyBorder="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2" borderId="6" xfId="0" applyFont="1" applyFill="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3" fillId="2" borderId="7" xfId="0" applyFont="1" applyFill="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4" fontId="3" fillId="0" borderId="7" xfId="0" applyNumberFormat="1" applyFont="1" applyBorder="1" applyAlignment="1" applyProtection="1">
      <alignment horizontal="righ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57" applyFont="1" applyFill="1" applyAlignment="1" applyProtection="1">
      <alignment horizontal="center" wrapText="1"/>
    </xf>
    <xf numFmtId="0" fontId="7" fillId="0" borderId="0" xfId="58" applyFont="1" applyAlignment="1" applyProtection="1">
      <alignment vertical="center"/>
    </xf>
    <xf numFmtId="0" fontId="8" fillId="0" borderId="0" xfId="58" applyFont="1" applyAlignment="1" applyProtection="1">
      <alignment vertical="top"/>
      <protection locked="0"/>
    </xf>
    <xf numFmtId="0" fontId="5" fillId="2" borderId="1" xfId="0" applyFont="1" applyFill="1" applyBorder="1" applyAlignment="1">
      <alignment horizontal="center" vertical="center"/>
    </xf>
    <xf numFmtId="0" fontId="5" fillId="0" borderId="5" xfId="0" applyFont="1" applyBorder="1" applyAlignment="1">
      <alignment horizontal="center" vertical="center"/>
    </xf>
    <xf numFmtId="0" fontId="3" fillId="0" borderId="7" xfId="0" applyFont="1" applyBorder="1" applyAlignment="1">
      <alignment horizontal="left" vertical="center" wrapText="1"/>
    </xf>
    <xf numFmtId="4" fontId="3" fillId="0" borderId="7" xfId="0" applyNumberFormat="1" applyFont="1" applyBorder="1" applyAlignment="1">
      <alignment horizontal="right" vertical="center" wrapText="1"/>
    </xf>
    <xf numFmtId="0" fontId="3" fillId="0" borderId="7" xfId="0" applyFont="1" applyBorder="1" applyAlignment="1" applyProtection="1">
      <alignment horizontal="left" vertical="center" wrapText="1"/>
      <protection locked="0"/>
    </xf>
    <xf numFmtId="0" fontId="2"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2" borderId="4" xfId="0" applyFont="1" applyFill="1" applyBorder="1" applyAlignment="1">
      <alignment horizontal="left" vertical="center"/>
    </xf>
    <xf numFmtId="0" fontId="2" fillId="0" borderId="7" xfId="0" applyFont="1" applyBorder="1" applyAlignment="1" applyProtection="1">
      <alignment horizontal="center" vertical="center"/>
      <protection locked="0"/>
    </xf>
    <xf numFmtId="4" fontId="9" fillId="0" borderId="7" xfId="51" applyNumberFormat="1" applyFont="1" applyBorder="1">
      <alignment horizontal="right" vertical="center"/>
    </xf>
    <xf numFmtId="0" fontId="3" fillId="2" borderId="0" xfId="0" applyFont="1" applyFill="1" applyBorder="1" applyAlignment="1" applyProtection="1">
      <alignment horizontal="right" vertical="top" wrapText="1"/>
      <protection locked="0"/>
    </xf>
    <xf numFmtId="0" fontId="10" fillId="0" borderId="0" xfId="0" applyFont="1" applyBorder="1" applyAlignment="1" applyProtection="1">
      <alignment vertical="top"/>
      <protection locked="0"/>
    </xf>
    <xf numFmtId="0" fontId="10" fillId="0" borderId="0" xfId="0" applyFont="1" applyBorder="1" applyAlignment="1">
      <alignment vertical="top"/>
    </xf>
    <xf numFmtId="0" fontId="11" fillId="2" borderId="0" xfId="0" applyFont="1" applyFill="1" applyBorder="1" applyAlignment="1" applyProtection="1">
      <alignment horizontal="center" vertical="center" wrapText="1"/>
      <protection locked="0"/>
    </xf>
    <xf numFmtId="0" fontId="10" fillId="0" borderId="0" xfId="0" applyFont="1" applyBorder="1" applyProtection="1">
      <protection locked="0"/>
    </xf>
    <xf numFmtId="0" fontId="10" fillId="0" borderId="0" xfId="0" applyFont="1" applyBorder="1"/>
    <xf numFmtId="0" fontId="3"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right" vertical="center"/>
      <protection locked="0"/>
    </xf>
    <xf numFmtId="0" fontId="2" fillId="2" borderId="0" xfId="0" applyFont="1" applyFill="1" applyBorder="1" applyAlignment="1" applyProtection="1">
      <alignment horizontal="right" vertical="center" wrapText="1"/>
      <protection locked="0"/>
    </xf>
    <xf numFmtId="0" fontId="2" fillId="0" borderId="7" xfId="0" applyFont="1" applyBorder="1" applyAlignment="1" applyProtection="1">
      <alignment horizontal="center" vertical="center" wrapText="1"/>
      <protection locked="0"/>
    </xf>
    <xf numFmtId="0" fontId="2" fillId="2" borderId="7"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right" vertical="center"/>
      <protection locked="0"/>
    </xf>
    <xf numFmtId="0" fontId="2" fillId="2" borderId="7" xfId="0"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wrapText="1"/>
    </xf>
    <xf numFmtId="0" fontId="3" fillId="0" borderId="7" xfId="0" applyFont="1" applyBorder="1" applyAlignment="1" applyProtection="1">
      <alignment horizontal="center" vertical="center" wrapText="1"/>
      <protection locked="0"/>
    </xf>
    <xf numFmtId="0" fontId="3" fillId="0" borderId="7" xfId="0" applyFont="1" applyBorder="1" applyAlignment="1">
      <alignment horizontal="center" vertical="center" wrapText="1"/>
    </xf>
    <xf numFmtId="0" fontId="3" fillId="2" borderId="7" xfId="0" applyFont="1" applyFill="1" applyBorder="1" applyAlignment="1" applyProtection="1">
      <alignment horizontal="center" vertical="center" wrapText="1"/>
      <protection locked="0"/>
    </xf>
    <xf numFmtId="0" fontId="3" fillId="2" borderId="7" xfId="0" applyFont="1" applyFill="1" applyBorder="1" applyAlignment="1">
      <alignment horizontal="left" vertical="center" wrapText="1"/>
    </xf>
    <xf numFmtId="3" fontId="3" fillId="2" borderId="7" xfId="0" applyNumberFormat="1" applyFont="1" applyFill="1" applyBorder="1" applyAlignment="1" applyProtection="1">
      <alignment horizontal="right" vertical="center"/>
      <protection locked="0"/>
    </xf>
    <xf numFmtId="4" fontId="3" fillId="0" borderId="7" xfId="0" applyNumberFormat="1" applyFont="1" applyBorder="1" applyAlignment="1" applyProtection="1">
      <alignment horizontal="right" vertical="center"/>
      <protection locked="0"/>
    </xf>
    <xf numFmtId="0" fontId="3" fillId="0" borderId="7" xfId="0" applyFont="1" applyBorder="1" applyAlignment="1">
      <alignment horizontal="center" vertical="center"/>
    </xf>
    <xf numFmtId="0" fontId="3" fillId="0" borderId="7" xfId="0" applyFont="1" applyBorder="1" applyAlignment="1" applyProtection="1">
      <alignment horizontal="left"/>
      <protection locked="0"/>
    </xf>
    <xf numFmtId="0" fontId="3" fillId="0" borderId="7" xfId="0" applyFont="1" applyBorder="1" applyAlignment="1">
      <alignment horizontal="left"/>
    </xf>
    <xf numFmtId="0" fontId="3" fillId="2" borderId="7" xfId="0" applyFont="1" applyFill="1" applyBorder="1" applyAlignment="1">
      <alignment horizontal="right" vertical="center"/>
    </xf>
    <xf numFmtId="0" fontId="3" fillId="2" borderId="0" xfId="0" applyFont="1" applyFill="1" applyBorder="1" applyAlignment="1" applyProtection="1">
      <alignment horizontal="right" vertical="center" wrapText="1"/>
      <protection locked="0"/>
    </xf>
    <xf numFmtId="0" fontId="12" fillId="0" borderId="0" xfId="0" applyFont="1" applyBorder="1" applyAlignment="1">
      <alignment horizontal="center" vertical="center"/>
    </xf>
    <xf numFmtId="0" fontId="4" fillId="0" borderId="0" xfId="0" applyFont="1" applyBorder="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3" fillId="0" borderId="7" xfId="0" applyFont="1" applyBorder="1" applyAlignment="1">
      <alignment vertical="center" wrapText="1"/>
    </xf>
    <xf numFmtId="0" fontId="3" fillId="2" borderId="7" xfId="0" applyFont="1" applyFill="1" applyBorder="1" applyAlignment="1" applyProtection="1">
      <alignment horizontal="center" vertical="center"/>
      <protection locked="0"/>
    </xf>
    <xf numFmtId="0" fontId="2"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5" fillId="0" borderId="0" xfId="0" applyFont="1" applyBorder="1" applyAlignment="1">
      <alignment wrapText="1"/>
    </xf>
    <xf numFmtId="0" fontId="2" fillId="0" borderId="0" xfId="0" applyFont="1" applyBorder="1" applyAlignment="1">
      <alignment horizontal="right" wrapText="1"/>
    </xf>
    <xf numFmtId="0" fontId="2" fillId="0" borderId="0" xfId="0" applyFont="1" applyBorder="1" applyAlignment="1">
      <alignment wrapText="1"/>
    </xf>
    <xf numFmtId="0" fontId="5" fillId="0" borderId="8" xfId="0" applyFont="1" applyBorder="1" applyAlignment="1">
      <alignment horizontal="center" vertical="center" wrapText="1"/>
    </xf>
    <xf numFmtId="0" fontId="2" fillId="0" borderId="2" xfId="0" applyFont="1" applyBorder="1" applyAlignment="1">
      <alignment horizontal="center" vertical="center"/>
    </xf>
    <xf numFmtId="176" fontId="9" fillId="0" borderId="7" xfId="0" applyNumberFormat="1" applyFont="1" applyBorder="1" applyAlignment="1">
      <alignment horizontal="right" vertical="center"/>
    </xf>
    <xf numFmtId="0" fontId="0" fillId="0" borderId="0" xfId="0" applyFont="1" applyFill="1" applyBorder="1" applyAlignment="1">
      <alignment vertical="center"/>
    </xf>
    <xf numFmtId="0" fontId="7" fillId="0" borderId="0" xfId="58" applyFont="1" applyProtection="1"/>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0" xfId="0" applyFont="1" applyBorder="1" applyProtection="1">
      <protection locked="0"/>
    </xf>
    <xf numFmtId="0" fontId="4" fillId="0" borderId="0" xfId="0" applyFont="1" applyBorder="1" applyAlignment="1">
      <alignment horizontal="center" vertical="center" wrapText="1"/>
    </xf>
    <xf numFmtId="0" fontId="5" fillId="0" borderId="0" xfId="0" applyFont="1" applyBorder="1" applyProtection="1">
      <protection locked="0"/>
    </xf>
    <xf numFmtId="0" fontId="5" fillId="0" borderId="9" xfId="0" applyFont="1" applyBorder="1" applyAlignment="1" applyProtection="1">
      <alignment horizontal="center" vertical="center"/>
      <protection locked="0"/>
    </xf>
    <xf numFmtId="0" fontId="5" fillId="0" borderId="9" xfId="0" applyFont="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10" xfId="0" applyFont="1" applyBorder="1" applyAlignment="1">
      <alignment horizontal="center" vertical="center" wrapText="1"/>
    </xf>
    <xf numFmtId="0" fontId="5" fillId="0" borderId="11"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49" fontId="9" fillId="0" borderId="7" xfId="50" applyNumberFormat="1" applyFont="1" applyBorder="1">
      <alignment horizontal="left" vertical="center" wrapText="1"/>
    </xf>
    <xf numFmtId="0" fontId="3" fillId="0" borderId="12" xfId="0" applyFont="1" applyBorder="1" applyAlignment="1">
      <alignment horizontal="center" vertical="center"/>
    </xf>
    <xf numFmtId="0" fontId="3" fillId="0" borderId="13" xfId="0" applyFont="1" applyBorder="1" applyAlignment="1" applyProtection="1">
      <alignment horizontal="left" vertical="center"/>
      <protection locked="0"/>
    </xf>
    <xf numFmtId="0" fontId="3" fillId="0" borderId="13" xfId="0" applyFont="1" applyBorder="1" applyAlignment="1">
      <alignment horizontal="left" vertical="center"/>
    </xf>
    <xf numFmtId="0" fontId="3" fillId="0" borderId="0" xfId="0" applyFont="1" applyBorder="1" applyAlignment="1" applyProtection="1">
      <alignment vertical="top" wrapText="1"/>
      <protection locked="0"/>
    </xf>
    <xf numFmtId="0" fontId="4" fillId="0" borderId="0"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1" xfId="0" applyFont="1" applyBorder="1" applyAlignment="1" applyProtection="1">
      <alignment horizontal="center" vertical="center" wrapText="1"/>
      <protection locked="0"/>
    </xf>
    <xf numFmtId="0" fontId="3" fillId="2" borderId="11" xfId="0" applyFont="1" applyFill="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right" wrapText="1"/>
      <protection locked="0"/>
    </xf>
    <xf numFmtId="0" fontId="5" fillId="0" borderId="13" xfId="0" applyFont="1" applyBorder="1" applyAlignment="1" applyProtection="1">
      <alignment horizontal="center" vertical="center"/>
      <protection locked="0"/>
    </xf>
    <xf numFmtId="0" fontId="5" fillId="0" borderId="13" xfId="0" applyFont="1" applyBorder="1" applyAlignment="1" applyProtection="1">
      <alignment horizontal="center" vertical="center" wrapText="1"/>
      <protection locked="0"/>
    </xf>
    <xf numFmtId="0" fontId="3" fillId="0" borderId="0" xfId="0" applyFont="1" applyBorder="1" applyAlignment="1">
      <alignment horizontal="left" vertical="center"/>
    </xf>
    <xf numFmtId="180" fontId="9" fillId="0" borderId="7" xfId="56" applyNumberFormat="1" applyFont="1" applyBorder="1" applyAlignment="1">
      <alignment horizontal="center" vertical="center"/>
    </xf>
    <xf numFmtId="180" fontId="9" fillId="0" borderId="7"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11" xfId="0" applyFont="1" applyBorder="1" applyAlignment="1" applyProtection="1">
      <alignment horizontal="left" vertical="center"/>
      <protection locked="0"/>
    </xf>
    <xf numFmtId="0" fontId="3" fillId="0" borderId="11" xfId="0" applyFont="1" applyBorder="1" applyAlignment="1">
      <alignment horizontal="left" vertical="center" wrapText="1"/>
    </xf>
    <xf numFmtId="3" fontId="3" fillId="0" borderId="11" xfId="0" applyNumberFormat="1" applyFont="1" applyBorder="1" applyAlignment="1">
      <alignment horizontal="right" vertical="center"/>
    </xf>
    <xf numFmtId="0" fontId="3" fillId="2" borderId="11" xfId="0" applyFont="1" applyFill="1" applyBorder="1" applyAlignment="1">
      <alignment horizontal="right" vertical="center"/>
    </xf>
    <xf numFmtId="0" fontId="3" fillId="2" borderId="0" xfId="0" applyFont="1" applyFill="1" applyBorder="1" applyAlignment="1">
      <alignment horizontal="left" vertical="center"/>
    </xf>
    <xf numFmtId="176" fontId="9" fillId="0" borderId="0" xfId="0" applyNumberFormat="1" applyFont="1" applyBorder="1" applyAlignment="1">
      <alignment horizontal="left" vertical="center"/>
    </xf>
    <xf numFmtId="0" fontId="3" fillId="0" borderId="0" xfId="0" applyFont="1" applyBorder="1" applyAlignment="1">
      <alignment horizontal="right"/>
    </xf>
    <xf numFmtId="0" fontId="13" fillId="0" borderId="0" xfId="0" applyFont="1" applyBorder="1" applyAlignment="1" applyProtection="1">
      <alignment horizontal="right"/>
      <protection locked="0"/>
    </xf>
    <xf numFmtId="49" fontId="13" fillId="0" borderId="0" xfId="0" applyNumberFormat="1" applyFont="1" applyBorder="1" applyProtection="1">
      <protection locked="0"/>
    </xf>
    <xf numFmtId="0" fontId="2" fillId="0" borderId="0" xfId="0" applyFont="1" applyBorder="1" applyAlignment="1">
      <alignment horizontal="right"/>
    </xf>
    <xf numFmtId="0" fontId="14" fillId="0" borderId="0" xfId="0" applyFont="1" applyBorder="1" applyAlignment="1" applyProtection="1">
      <alignment horizontal="center" vertical="center" wrapText="1"/>
      <protection locked="0"/>
    </xf>
    <xf numFmtId="0" fontId="14" fillId="0" borderId="0" xfId="0" applyFont="1" applyBorder="1" applyAlignment="1" applyProtection="1">
      <alignment horizontal="center" vertical="center"/>
      <protection locked="0"/>
    </xf>
    <xf numFmtId="0" fontId="14"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49" fontId="5" fillId="0" borderId="1" xfId="0" applyNumberFormat="1" applyFont="1" applyBorder="1" applyAlignment="1" applyProtection="1">
      <alignment horizontal="center" vertical="center" wrapText="1"/>
      <protection locked="0"/>
    </xf>
    <xf numFmtId="0" fontId="5" fillId="0" borderId="5" xfId="0" applyFont="1" applyBorder="1" applyAlignment="1" applyProtection="1">
      <alignment horizontal="center" vertical="center"/>
      <protection locked="0"/>
    </xf>
    <xf numFmtId="49" fontId="5" fillId="0" borderId="5"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7" xfId="0" applyFont="1" applyBorder="1" applyAlignment="1">
      <alignment horizontal="center" vertical="center" wrapText="1"/>
    </xf>
    <xf numFmtId="0" fontId="2" fillId="0" borderId="0" xfId="0" applyFont="1" applyBorder="1" applyAlignment="1">
      <alignment vertical="top"/>
    </xf>
    <xf numFmtId="49" fontId="15" fillId="0" borderId="14" xfId="57" applyNumberFormat="1" applyFont="1" applyFill="1" applyBorder="1" applyAlignment="1">
      <alignment horizontal="center" vertical="center" wrapText="1"/>
    </xf>
    <xf numFmtId="0" fontId="16" fillId="0" borderId="7" xfId="0" applyFont="1" applyBorder="1" applyAlignment="1">
      <alignment vertical="center" wrapText="1"/>
    </xf>
    <xf numFmtId="0" fontId="16" fillId="0" borderId="15" xfId="0" applyFont="1" applyBorder="1" applyAlignment="1">
      <alignment horizontal="left" vertical="center"/>
    </xf>
    <xf numFmtId="0" fontId="16" fillId="0" borderId="3" xfId="0" applyFont="1" applyBorder="1" applyAlignment="1">
      <alignment horizontal="left" vertical="center"/>
    </xf>
    <xf numFmtId="49" fontId="17" fillId="0" borderId="14" xfId="57" applyNumberFormat="1" applyFont="1" applyFill="1" applyBorder="1" applyAlignment="1">
      <alignment horizontal="center" vertical="center" wrapText="1"/>
    </xf>
    <xf numFmtId="0" fontId="18" fillId="0" borderId="0" xfId="0" applyFont="1" applyBorder="1"/>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1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176" fontId="16" fillId="0" borderId="7" xfId="0" applyNumberFormat="1" applyFont="1" applyBorder="1" applyAlignment="1">
      <alignment horizontal="right" vertical="center"/>
    </xf>
    <xf numFmtId="0" fontId="3" fillId="0" borderId="0" xfId="0" applyFont="1" applyBorder="1" applyAlignment="1">
      <alignment horizontal="right" vertical="center"/>
    </xf>
    <xf numFmtId="0" fontId="2" fillId="0" borderId="0" xfId="0" applyFont="1" applyBorder="1" applyAlignment="1" applyProtection="1">
      <alignment vertical="top"/>
      <protection locked="0"/>
    </xf>
    <xf numFmtId="49" fontId="2" fillId="0" borderId="0" xfId="0" applyNumberFormat="1" applyFont="1" applyBorder="1" applyProtection="1">
      <protection locked="0"/>
    </xf>
    <xf numFmtId="0" fontId="5" fillId="0" borderId="0"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3" fillId="0" borderId="7" xfId="0" applyFont="1" applyBorder="1" applyAlignment="1">
      <alignment horizontal="left" vertical="center"/>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5" fillId="0" borderId="2" xfId="0" applyFont="1" applyBorder="1" applyAlignment="1" applyProtection="1">
      <alignment horizontal="center" vertical="center"/>
      <protection locked="0"/>
    </xf>
    <xf numFmtId="0" fontId="5" fillId="0" borderId="2"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0" xfId="0" applyFont="1" applyBorder="1" applyAlignment="1">
      <alignment horizontal="right" vertical="center" wrapText="1"/>
    </xf>
    <xf numFmtId="0" fontId="19" fillId="0" borderId="0" xfId="0" applyFont="1" applyBorder="1" applyAlignment="1">
      <alignment horizontal="center" vertical="center"/>
    </xf>
    <xf numFmtId="0" fontId="2" fillId="2" borderId="0" xfId="0" applyFont="1" applyFill="1" applyBorder="1" applyAlignment="1" applyProtection="1">
      <alignment horizontal="left" vertical="center" wrapText="1"/>
      <protection locked="0"/>
    </xf>
    <xf numFmtId="0" fontId="10" fillId="2" borderId="7" xfId="0" applyFont="1" applyFill="1" applyBorder="1" applyAlignment="1" applyProtection="1">
      <alignment vertical="top" wrapText="1"/>
      <protection locked="0"/>
    </xf>
    <xf numFmtId="0" fontId="0" fillId="0" borderId="0" xfId="0" applyFont="1" applyFill="1" applyBorder="1" applyAlignment="1"/>
    <xf numFmtId="0" fontId="2" fillId="0" borderId="0" xfId="0" applyFont="1" applyFill="1" applyBorder="1" applyAlignment="1">
      <alignment vertical="top"/>
    </xf>
    <xf numFmtId="0" fontId="2" fillId="0" borderId="0" xfId="0" applyFont="1" applyFill="1" applyBorder="1" applyAlignment="1">
      <alignment horizontal="right" vertical="center"/>
    </xf>
    <xf numFmtId="0" fontId="3" fillId="0" borderId="0" xfId="0" applyFont="1" applyFill="1" applyBorder="1" applyAlignment="1">
      <alignment horizontal="right" vertical="center"/>
    </xf>
    <xf numFmtId="0" fontId="14" fillId="0" borderId="0" xfId="0" applyFont="1" applyFill="1" applyBorder="1" applyAlignment="1">
      <alignment horizontal="center" vertical="center"/>
    </xf>
    <xf numFmtId="0" fontId="3" fillId="0" borderId="0" xfId="0" applyFont="1" applyFill="1" applyBorder="1" applyAlignment="1" applyProtection="1">
      <alignment horizontal="left" vertical="center"/>
      <protection locked="0"/>
    </xf>
    <xf numFmtId="0" fontId="2" fillId="0" borderId="0" xfId="0" applyFont="1" applyFill="1" applyBorder="1" applyAlignment="1">
      <alignment horizontal="right"/>
    </xf>
    <xf numFmtId="49" fontId="5" fillId="0" borderId="2" xfId="0" applyNumberFormat="1" applyFont="1" applyFill="1" applyBorder="1" applyAlignment="1">
      <alignment horizontal="center" vertical="center" wrapText="1"/>
    </xf>
    <xf numFmtId="49" fontId="5" fillId="0" borderId="4"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9" xfId="0" applyFont="1" applyFill="1" applyBorder="1" applyAlignment="1">
      <alignment horizontal="center" vertical="center"/>
    </xf>
    <xf numFmtId="49" fontId="5" fillId="0" borderId="7" xfId="0" applyNumberFormat="1"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pplyAlignment="1">
      <alignment horizontal="left" vertical="center" wrapText="1"/>
    </xf>
    <xf numFmtId="176" fontId="9" fillId="0" borderId="7" xfId="0" applyNumberFormat="1" applyFont="1" applyFill="1" applyBorder="1" applyAlignment="1">
      <alignment horizontal="right" vertical="center"/>
    </xf>
    <xf numFmtId="0" fontId="3" fillId="0" borderId="7" xfId="0" applyFont="1" applyFill="1" applyBorder="1" applyAlignment="1">
      <alignment horizontal="left" vertical="center" wrapText="1" indent="1"/>
    </xf>
    <xf numFmtId="0" fontId="3" fillId="0" borderId="7" xfId="0" applyFont="1" applyFill="1" applyBorder="1" applyAlignment="1">
      <alignment horizontal="left" vertical="center" wrapText="1" indent="2"/>
    </xf>
    <xf numFmtId="176" fontId="16" fillId="0" borderId="7" xfId="0" applyNumberFormat="1" applyFont="1" applyFill="1" applyBorder="1" applyAlignment="1">
      <alignment horizontal="right" vertical="center"/>
    </xf>
    <xf numFmtId="0" fontId="16" fillId="0" borderId="7" xfId="0" applyFont="1" applyFill="1" applyBorder="1" applyAlignment="1">
      <alignment horizontal="left" vertical="center" wrapText="1" indent="1"/>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10" fillId="0" borderId="0" xfId="0" applyFont="1" applyFill="1" applyBorder="1" applyAlignment="1" applyProtection="1">
      <protection locked="0"/>
    </xf>
    <xf numFmtId="0" fontId="10" fillId="2" borderId="0" xfId="0" applyFont="1" applyFill="1" applyBorder="1" applyAlignment="1">
      <alignment horizontal="left" vertical="center"/>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vertical="top" wrapText="1"/>
      <protection locked="0"/>
    </xf>
    <xf numFmtId="0" fontId="3" fillId="0" borderId="7" xfId="0" applyFont="1" applyFill="1" applyBorder="1" applyAlignment="1" applyProtection="1">
      <alignment vertical="center" wrapText="1"/>
      <protection locked="0"/>
    </xf>
    <xf numFmtId="0" fontId="3" fillId="0" borderId="7" xfId="0" applyFont="1" applyFill="1" applyBorder="1" applyAlignment="1">
      <alignment horizontal="left" vertical="center"/>
    </xf>
    <xf numFmtId="0" fontId="3" fillId="0" borderId="7" xfId="0" applyFont="1" applyFill="1" applyBorder="1" applyAlignment="1">
      <alignment vertical="center" wrapText="1"/>
    </xf>
    <xf numFmtId="0" fontId="21" fillId="0" borderId="7" xfId="0" applyFont="1" applyFill="1" applyBorder="1" applyAlignment="1">
      <alignment horizontal="center" vertical="center"/>
    </xf>
    <xf numFmtId="0" fontId="21" fillId="0" borderId="7" xfId="0" applyFont="1" applyFill="1" applyBorder="1" applyAlignment="1" applyProtection="1">
      <alignment horizontal="center" vertical="center" wrapText="1"/>
      <protection locked="0"/>
    </xf>
    <xf numFmtId="176" fontId="22" fillId="0" borderId="7" xfId="0" applyNumberFormat="1" applyFont="1" applyFill="1" applyBorder="1" applyAlignment="1">
      <alignment horizontal="right" vertical="center"/>
    </xf>
    <xf numFmtId="0" fontId="18" fillId="0" borderId="0" xfId="0" applyFont="1" applyFill="1" applyBorder="1" applyAlignment="1"/>
    <xf numFmtId="0" fontId="20" fillId="2" borderId="1" xfId="0" applyFont="1" applyFill="1" applyBorder="1" applyAlignment="1">
      <alignment horizontal="center" vertical="center"/>
    </xf>
    <xf numFmtId="0" fontId="20" fillId="0" borderId="2"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0" fillId="2" borderId="6"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3" fillId="2" borderId="7" xfId="0" applyFont="1" applyFill="1" applyBorder="1" applyAlignment="1">
      <alignment horizontal="left" vertical="center" wrapText="1" indent="1"/>
    </xf>
    <xf numFmtId="0" fontId="3" fillId="2" borderId="7" xfId="0" applyFont="1" applyFill="1" applyBorder="1" applyAlignment="1">
      <alignment horizontal="left" vertical="center" wrapText="1" indent="2"/>
    </xf>
    <xf numFmtId="0" fontId="16" fillId="2" borderId="7" xfId="0" applyFont="1" applyFill="1" applyBorder="1" applyAlignment="1">
      <alignment horizontal="left" vertical="center" wrapText="1" indent="1"/>
    </xf>
    <xf numFmtId="0" fontId="3" fillId="2" borderId="2" xfId="0"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6"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3" fillId="2" borderId="6" xfId="0" applyFont="1" applyFill="1" applyBorder="1" applyAlignment="1">
      <alignment horizontal="left" vertical="center"/>
    </xf>
    <xf numFmtId="0" fontId="3" fillId="2" borderId="7" xfId="0" applyFont="1" applyFill="1" applyBorder="1" applyAlignment="1">
      <alignment horizontal="center" vertical="center"/>
    </xf>
    <xf numFmtId="0" fontId="10" fillId="0" borderId="7" xfId="0" applyFont="1" applyBorder="1" applyAlignment="1" applyProtection="1">
      <alignment vertical="top" wrapText="1"/>
      <protection locked="0"/>
    </xf>
    <xf numFmtId="0" fontId="2" fillId="0" borderId="4"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protection locked="0"/>
    </xf>
    <xf numFmtId="0" fontId="2" fillId="0" borderId="13" xfId="0" applyFont="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3" fillId="2" borderId="11" xfId="0" applyFont="1" applyFill="1" applyBorder="1" applyAlignment="1" applyProtection="1">
      <alignment horizontal="right" vertical="center"/>
      <protection locked="0"/>
    </xf>
    <xf numFmtId="0" fontId="3" fillId="0" borderId="7" xfId="0" applyFont="1" applyFill="1" applyBorder="1" applyAlignment="1" applyProtection="1">
      <alignment vertical="center"/>
      <protection locked="0"/>
    </xf>
    <xf numFmtId="0" fontId="3" fillId="0" borderId="7" xfId="0" applyFont="1" applyFill="1" applyBorder="1" applyAlignment="1" applyProtection="1">
      <alignment horizontal="left" vertical="center" wrapText="1"/>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 name="Normal" xfId="57"/>
    <cellStyle name="常规 1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C36" sqref="C36"/>
    </sheetView>
  </sheetViews>
  <sheetFormatPr defaultColWidth="8.575" defaultRowHeight="12.75" customHeight="1" outlineLevelCol="3"/>
  <cols>
    <col min="1" max="4" width="41" style="165" customWidth="1"/>
    <col min="5" max="16384" width="8.575" style="165"/>
  </cols>
  <sheetData>
    <row r="1" s="165" customFormat="1" ht="15" customHeight="1" spans="1:4">
      <c r="A1" s="48"/>
      <c r="B1" s="48"/>
      <c r="C1" s="48"/>
      <c r="D1" s="65" t="s">
        <v>0</v>
      </c>
    </row>
    <row r="2" s="165" customFormat="1" ht="41.25" customHeight="1" spans="1:1">
      <c r="A2" s="43" t="str">
        <f>"2025"&amp;"年部门财务收支预算总表"</f>
        <v>2025年部门财务收支预算总表</v>
      </c>
    </row>
    <row r="3" s="165" customFormat="1" ht="17.25" customHeight="1" spans="1:4">
      <c r="A3" s="46" t="str">
        <f>"单位名称："&amp;"禄劝彝族苗族自治县皎平渡镇卫生院"</f>
        <v>单位名称：禄劝彝族苗族自治县皎平渡镇卫生院</v>
      </c>
      <c r="B3" s="193"/>
      <c r="D3" s="168" t="s">
        <v>1</v>
      </c>
    </row>
    <row r="4" s="165" customFormat="1" ht="23.25" customHeight="1" spans="1:4">
      <c r="A4" s="194" t="s">
        <v>2</v>
      </c>
      <c r="B4" s="195"/>
      <c r="C4" s="194" t="s">
        <v>3</v>
      </c>
      <c r="D4" s="195"/>
    </row>
    <row r="5" s="165" customFormat="1" ht="24" customHeight="1" spans="1:4">
      <c r="A5" s="194" t="s">
        <v>4</v>
      </c>
      <c r="B5" s="194" t="s">
        <v>5</v>
      </c>
      <c r="C5" s="194" t="s">
        <v>6</v>
      </c>
      <c r="D5" s="194" t="s">
        <v>5</v>
      </c>
    </row>
    <row r="6" s="165" customFormat="1" ht="17.25" customHeight="1" spans="1:4">
      <c r="A6" s="196" t="s">
        <v>7</v>
      </c>
      <c r="B6" s="185">
        <v>3426860.55</v>
      </c>
      <c r="C6" s="196" t="s">
        <v>8</v>
      </c>
      <c r="D6" s="185"/>
    </row>
    <row r="7" s="165" customFormat="1" ht="17.25" customHeight="1" spans="1:4">
      <c r="A7" s="196" t="s">
        <v>9</v>
      </c>
      <c r="B7" s="185"/>
      <c r="C7" s="196" t="s">
        <v>10</v>
      </c>
      <c r="D7" s="185"/>
    </row>
    <row r="8" s="165" customFormat="1" ht="17.25" customHeight="1" spans="1:4">
      <c r="A8" s="196" t="s">
        <v>11</v>
      </c>
      <c r="B8" s="185"/>
      <c r="C8" s="231" t="s">
        <v>12</v>
      </c>
      <c r="D8" s="185"/>
    </row>
    <row r="9" s="165" customFormat="1" ht="17.25" customHeight="1" spans="1:4">
      <c r="A9" s="196" t="s">
        <v>13</v>
      </c>
      <c r="B9" s="185"/>
      <c r="C9" s="231" t="s">
        <v>14</v>
      </c>
      <c r="D9" s="185"/>
    </row>
    <row r="10" s="165" customFormat="1" ht="17.25" customHeight="1" spans="1:4">
      <c r="A10" s="196" t="s">
        <v>15</v>
      </c>
      <c r="B10" s="185"/>
      <c r="C10" s="231" t="s">
        <v>16</v>
      </c>
      <c r="D10" s="185"/>
    </row>
    <row r="11" s="165" customFormat="1" ht="17.25" customHeight="1" spans="1:4">
      <c r="A11" s="196" t="s">
        <v>17</v>
      </c>
      <c r="B11" s="185"/>
      <c r="C11" s="231" t="s">
        <v>18</v>
      </c>
      <c r="D11" s="185"/>
    </row>
    <row r="12" s="165" customFormat="1" ht="17.25" customHeight="1" spans="1:4">
      <c r="A12" s="196" t="s">
        <v>19</v>
      </c>
      <c r="B12" s="185"/>
      <c r="C12" s="232" t="s">
        <v>20</v>
      </c>
      <c r="D12" s="185"/>
    </row>
    <row r="13" s="165" customFormat="1" ht="17.25" customHeight="1" spans="1:4">
      <c r="A13" s="196" t="s">
        <v>21</v>
      </c>
      <c r="B13" s="185"/>
      <c r="C13" s="232" t="s">
        <v>22</v>
      </c>
      <c r="D13" s="185">
        <v>486791.76</v>
      </c>
    </row>
    <row r="14" s="165" customFormat="1" ht="17.25" customHeight="1" spans="1:4">
      <c r="A14" s="196" t="s">
        <v>23</v>
      </c>
      <c r="B14" s="185"/>
      <c r="C14" s="232" t="s">
        <v>24</v>
      </c>
      <c r="D14" s="188">
        <v>3684734.18</v>
      </c>
    </row>
    <row r="15" s="165" customFormat="1" ht="17.25" customHeight="1" spans="1:4">
      <c r="A15" s="196" t="s">
        <v>25</v>
      </c>
      <c r="B15" s="185"/>
      <c r="C15" s="232" t="s">
        <v>26</v>
      </c>
      <c r="D15" s="185"/>
    </row>
    <row r="16" s="165" customFormat="1" ht="17.25" customHeight="1" spans="1:4">
      <c r="A16" s="197"/>
      <c r="B16" s="185"/>
      <c r="C16" s="232" t="s">
        <v>27</v>
      </c>
      <c r="D16" s="185"/>
    </row>
    <row r="17" s="165" customFormat="1" ht="17.25" customHeight="1" spans="1:4">
      <c r="A17" s="199"/>
      <c r="B17" s="185"/>
      <c r="C17" s="232" t="s">
        <v>28</v>
      </c>
      <c r="D17" s="185"/>
    </row>
    <row r="18" s="165" customFormat="1" ht="17.25" customHeight="1" spans="1:4">
      <c r="A18" s="199"/>
      <c r="B18" s="185"/>
      <c r="C18" s="232" t="s">
        <v>29</v>
      </c>
      <c r="D18" s="185"/>
    </row>
    <row r="19" s="165" customFormat="1" ht="17.25" customHeight="1" spans="1:4">
      <c r="A19" s="199"/>
      <c r="B19" s="185"/>
      <c r="C19" s="232" t="s">
        <v>30</v>
      </c>
      <c r="D19" s="185"/>
    </row>
    <row r="20" s="165" customFormat="1" ht="17.25" customHeight="1" spans="1:4">
      <c r="A20" s="199"/>
      <c r="B20" s="185"/>
      <c r="C20" s="232" t="s">
        <v>31</v>
      </c>
      <c r="D20" s="185"/>
    </row>
    <row r="21" s="165" customFormat="1" ht="17.25" customHeight="1" spans="1:4">
      <c r="A21" s="199"/>
      <c r="B21" s="185"/>
      <c r="C21" s="232" t="s">
        <v>32</v>
      </c>
      <c r="D21" s="185"/>
    </row>
    <row r="22" s="165" customFormat="1" ht="17.25" customHeight="1" spans="1:4">
      <c r="A22" s="199"/>
      <c r="B22" s="185"/>
      <c r="C22" s="232" t="s">
        <v>33</v>
      </c>
      <c r="D22" s="185"/>
    </row>
    <row r="23" s="165" customFormat="1" ht="17.25" customHeight="1" spans="1:4">
      <c r="A23" s="199"/>
      <c r="B23" s="185"/>
      <c r="C23" s="232" t="s">
        <v>34</v>
      </c>
      <c r="D23" s="185"/>
    </row>
    <row r="24" s="165" customFormat="1" ht="17.25" customHeight="1" spans="1:4">
      <c r="A24" s="199"/>
      <c r="B24" s="185"/>
      <c r="C24" s="232" t="s">
        <v>35</v>
      </c>
      <c r="D24" s="185">
        <v>256031.16</v>
      </c>
    </row>
    <row r="25" s="165" customFormat="1" ht="17.25" customHeight="1" spans="1:4">
      <c r="A25" s="199"/>
      <c r="B25" s="185"/>
      <c r="C25" s="232" t="s">
        <v>36</v>
      </c>
      <c r="D25" s="185"/>
    </row>
    <row r="26" s="165" customFormat="1" ht="17.25" customHeight="1" spans="1:4">
      <c r="A26" s="199"/>
      <c r="B26" s="185"/>
      <c r="C26" s="197" t="s">
        <v>37</v>
      </c>
      <c r="D26" s="185"/>
    </row>
    <row r="27" s="165" customFormat="1" ht="17.25" customHeight="1" spans="1:4">
      <c r="A27" s="199"/>
      <c r="B27" s="185"/>
      <c r="C27" s="232" t="s">
        <v>38</v>
      </c>
      <c r="D27" s="185"/>
    </row>
    <row r="28" s="165" customFormat="1" ht="16.5" customHeight="1" spans="1:4">
      <c r="A28" s="199"/>
      <c r="B28" s="185"/>
      <c r="C28" s="232" t="s">
        <v>39</v>
      </c>
      <c r="D28" s="185"/>
    </row>
    <row r="29" s="165" customFormat="1" ht="16.5" customHeight="1" spans="1:4">
      <c r="A29" s="199"/>
      <c r="B29" s="185"/>
      <c r="C29" s="197" t="s">
        <v>40</v>
      </c>
      <c r="D29" s="185"/>
    </row>
    <row r="30" s="165" customFormat="1" ht="17.25" customHeight="1" spans="1:4">
      <c r="A30" s="199"/>
      <c r="B30" s="185"/>
      <c r="C30" s="197" t="s">
        <v>41</v>
      </c>
      <c r="D30" s="185"/>
    </row>
    <row r="31" s="165" customFormat="1" ht="17.25" customHeight="1" spans="1:4">
      <c r="A31" s="199"/>
      <c r="B31" s="185"/>
      <c r="C31" s="232" t="s">
        <v>42</v>
      </c>
      <c r="D31" s="185"/>
    </row>
    <row r="32" s="165" customFormat="1" ht="16.5" customHeight="1" spans="1:4">
      <c r="A32" s="199" t="s">
        <v>43</v>
      </c>
      <c r="B32" s="185">
        <v>3426860.55</v>
      </c>
      <c r="C32" s="199" t="s">
        <v>44</v>
      </c>
      <c r="D32" s="188">
        <v>4427557.1</v>
      </c>
    </row>
    <row r="33" s="165" customFormat="1" ht="16.5" customHeight="1" spans="1:4">
      <c r="A33" s="197" t="s">
        <v>45</v>
      </c>
      <c r="B33" s="188">
        <v>1000696.55</v>
      </c>
      <c r="C33" s="197" t="s">
        <v>46</v>
      </c>
      <c r="D33" s="188"/>
    </row>
    <row r="34" s="165" customFormat="1" ht="16.5" customHeight="1" spans="1:4">
      <c r="A34" s="232" t="s">
        <v>47</v>
      </c>
      <c r="B34" s="188">
        <v>1000696.55</v>
      </c>
      <c r="C34" s="232" t="s">
        <v>47</v>
      </c>
      <c r="D34" s="188"/>
    </row>
    <row r="35" s="165" customFormat="1" ht="16.5" customHeight="1" spans="1:4">
      <c r="A35" s="232" t="s">
        <v>48</v>
      </c>
      <c r="B35" s="188"/>
      <c r="C35" s="232" t="s">
        <v>49</v>
      </c>
      <c r="D35" s="188"/>
    </row>
    <row r="36" s="165" customFormat="1" ht="16.5" customHeight="1" spans="1:4">
      <c r="A36" s="200" t="s">
        <v>50</v>
      </c>
      <c r="B36" s="188">
        <v>4427557.1</v>
      </c>
      <c r="C36" s="200" t="s">
        <v>51</v>
      </c>
      <c r="D36" s="188">
        <v>4427557.1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topLeftCell="G1" workbookViewId="0">
      <selection activeCell="H26" sqref="H26"/>
    </sheetView>
  </sheetViews>
  <sheetFormatPr defaultColWidth="8.575" defaultRowHeight="12.75" customHeight="1"/>
  <cols>
    <col min="1" max="1" width="15.8916666666667" customWidth="1"/>
    <col min="2" max="2" width="35" customWidth="1"/>
    <col min="3" max="19" width="22" customWidth="1"/>
  </cols>
  <sheetData>
    <row r="1" ht="17.25" customHeight="1" spans="1:1">
      <c r="A1" s="65" t="s">
        <v>52</v>
      </c>
    </row>
    <row r="2" ht="41.25" customHeight="1" spans="1:1">
      <c r="A2" s="43" t="str">
        <f>"2025"&amp;"年部门收入预算表"</f>
        <v>2025年部门收入预算表</v>
      </c>
    </row>
    <row r="3" ht="17.25" customHeight="1" spans="1:19">
      <c r="A3" s="46" t="str">
        <f>"单位名称："&amp;"禄劝彝族苗族自治县皎平渡镇卫生院"</f>
        <v>单位名称：禄劝彝族苗族自治县皎平渡镇卫生院</v>
      </c>
      <c r="S3" s="48" t="s">
        <v>1</v>
      </c>
    </row>
    <row r="4" ht="21.75" customHeight="1" spans="1:19">
      <c r="A4" s="218" t="s">
        <v>53</v>
      </c>
      <c r="B4" s="219" t="s">
        <v>54</v>
      </c>
      <c r="C4" s="219" t="s">
        <v>55</v>
      </c>
      <c r="D4" s="220" t="s">
        <v>56</v>
      </c>
      <c r="E4" s="220"/>
      <c r="F4" s="220"/>
      <c r="G4" s="220"/>
      <c r="H4" s="220"/>
      <c r="I4" s="134"/>
      <c r="J4" s="220"/>
      <c r="K4" s="220"/>
      <c r="L4" s="220"/>
      <c r="M4" s="220"/>
      <c r="N4" s="226"/>
      <c r="O4" s="220" t="s">
        <v>45</v>
      </c>
      <c r="P4" s="220"/>
      <c r="Q4" s="220"/>
      <c r="R4" s="220"/>
      <c r="S4" s="226"/>
    </row>
    <row r="5" ht="27" customHeight="1" spans="1:19">
      <c r="A5" s="221"/>
      <c r="B5" s="222"/>
      <c r="C5" s="222"/>
      <c r="D5" s="222" t="s">
        <v>57</v>
      </c>
      <c r="E5" s="222" t="s">
        <v>58</v>
      </c>
      <c r="F5" s="222" t="s">
        <v>59</v>
      </c>
      <c r="G5" s="222" t="s">
        <v>60</v>
      </c>
      <c r="H5" s="222" t="s">
        <v>61</v>
      </c>
      <c r="I5" s="227" t="s">
        <v>62</v>
      </c>
      <c r="J5" s="228"/>
      <c r="K5" s="228"/>
      <c r="L5" s="228"/>
      <c r="M5" s="228"/>
      <c r="N5" s="229"/>
      <c r="O5" s="222" t="s">
        <v>57</v>
      </c>
      <c r="P5" s="222" t="s">
        <v>58</v>
      </c>
      <c r="Q5" s="222" t="s">
        <v>59</v>
      </c>
      <c r="R5" s="222" t="s">
        <v>60</v>
      </c>
      <c r="S5" s="222" t="s">
        <v>63</v>
      </c>
    </row>
    <row r="6" ht="30" customHeight="1" spans="1:19">
      <c r="A6" s="223"/>
      <c r="B6" s="106"/>
      <c r="C6" s="118"/>
      <c r="D6" s="118"/>
      <c r="E6" s="118"/>
      <c r="F6" s="118"/>
      <c r="G6" s="118"/>
      <c r="H6" s="118"/>
      <c r="I6" s="71" t="s">
        <v>57</v>
      </c>
      <c r="J6" s="229" t="s">
        <v>64</v>
      </c>
      <c r="K6" s="229" t="s">
        <v>65</v>
      </c>
      <c r="L6" s="229" t="s">
        <v>66</v>
      </c>
      <c r="M6" s="229" t="s">
        <v>67</v>
      </c>
      <c r="N6" s="229" t="s">
        <v>68</v>
      </c>
      <c r="O6" s="230"/>
      <c r="P6" s="230"/>
      <c r="Q6" s="230"/>
      <c r="R6" s="230"/>
      <c r="S6" s="118"/>
    </row>
    <row r="7" ht="15" customHeight="1" spans="1:19">
      <c r="A7" s="224">
        <v>1</v>
      </c>
      <c r="B7" s="224">
        <v>2</v>
      </c>
      <c r="C7" s="224">
        <v>3</v>
      </c>
      <c r="D7" s="224">
        <v>4</v>
      </c>
      <c r="E7" s="224">
        <v>5</v>
      </c>
      <c r="F7" s="224">
        <v>6</v>
      </c>
      <c r="G7" s="224">
        <v>7</v>
      </c>
      <c r="H7" s="224">
        <v>8</v>
      </c>
      <c r="I7" s="71">
        <v>9</v>
      </c>
      <c r="J7" s="224">
        <v>10</v>
      </c>
      <c r="K7" s="224">
        <v>11</v>
      </c>
      <c r="L7" s="224">
        <v>12</v>
      </c>
      <c r="M7" s="224">
        <v>13</v>
      </c>
      <c r="N7" s="224">
        <v>14</v>
      </c>
      <c r="O7" s="224">
        <v>15</v>
      </c>
      <c r="P7" s="224">
        <v>16</v>
      </c>
      <c r="Q7" s="224">
        <v>17</v>
      </c>
      <c r="R7" s="224">
        <v>18</v>
      </c>
      <c r="S7" s="224">
        <v>19</v>
      </c>
    </row>
    <row r="8" ht="18" customHeight="1" spans="1:19">
      <c r="A8" s="21" t="s">
        <v>69</v>
      </c>
      <c r="B8" s="21" t="s">
        <v>70</v>
      </c>
      <c r="C8" s="148">
        <v>4427557.1</v>
      </c>
      <c r="D8" s="148">
        <v>3426860.55</v>
      </c>
      <c r="E8" s="148">
        <v>3426860.55</v>
      </c>
      <c r="F8" s="80"/>
      <c r="G8" s="80"/>
      <c r="H8" s="80"/>
      <c r="I8" s="80"/>
      <c r="J8" s="80"/>
      <c r="K8" s="80"/>
      <c r="L8" s="80"/>
      <c r="M8" s="80"/>
      <c r="N8" s="80"/>
      <c r="O8" s="148">
        <v>1000696.55</v>
      </c>
      <c r="P8" s="148">
        <v>1000696.55</v>
      </c>
      <c r="Q8" s="80"/>
      <c r="R8" s="80"/>
      <c r="S8" s="80"/>
    </row>
    <row r="9" ht="18" customHeight="1" spans="1:19">
      <c r="A9" s="51" t="s">
        <v>55</v>
      </c>
      <c r="B9" s="225"/>
      <c r="C9" s="148">
        <v>4427557.1</v>
      </c>
      <c r="D9" s="148">
        <v>3426860.55</v>
      </c>
      <c r="E9" s="148">
        <v>3426860.55</v>
      </c>
      <c r="F9" s="80"/>
      <c r="G9" s="80"/>
      <c r="H9" s="80"/>
      <c r="I9" s="80"/>
      <c r="J9" s="80"/>
      <c r="K9" s="80"/>
      <c r="L9" s="80"/>
      <c r="M9" s="80"/>
      <c r="N9" s="80"/>
      <c r="O9" s="148">
        <v>1000696.55</v>
      </c>
      <c r="P9" s="148">
        <v>1000696.55</v>
      </c>
      <c r="Q9" s="80"/>
      <c r="R9" s="80"/>
      <c r="S9" s="80"/>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9"/>
  <sheetViews>
    <sheetView showGridLines="0" showZeros="0" topLeftCell="D1" workbookViewId="0">
      <selection activeCell="F39" sqref="F39"/>
    </sheetView>
  </sheetViews>
  <sheetFormatPr defaultColWidth="8.575" defaultRowHeight="12.75" customHeight="1"/>
  <cols>
    <col min="1" max="1" width="14.2833333333333" style="165" customWidth="1"/>
    <col min="2" max="2" width="37.575" style="165" customWidth="1"/>
    <col min="3" max="8" width="24.575" style="165" customWidth="1"/>
    <col min="9" max="9" width="26.7083333333333" style="165" customWidth="1"/>
    <col min="10" max="11" width="24.425" style="165" customWidth="1"/>
    <col min="12" max="15" width="24.575" style="165" customWidth="1"/>
    <col min="16" max="16384" width="8.575" style="165"/>
  </cols>
  <sheetData>
    <row r="1" s="165" customFormat="1" ht="17.25" customHeight="1" spans="1:1">
      <c r="A1" s="48" t="s">
        <v>71</v>
      </c>
    </row>
    <row r="2" s="165" customFormat="1" ht="41.25" customHeight="1" spans="1:1">
      <c r="A2" s="43" t="str">
        <f>"2025"&amp;"年部门支出预算表"</f>
        <v>2025年部门支出预算表</v>
      </c>
    </row>
    <row r="3" s="165" customFormat="1" ht="17.25" customHeight="1" spans="1:15">
      <c r="A3" s="46" t="str">
        <f>"单位名称："&amp;"禄劝彝族苗族自治县皎平渡镇卫生院"</f>
        <v>单位名称：禄劝彝族苗族自治县皎平渡镇卫生院</v>
      </c>
      <c r="O3" s="48" t="s">
        <v>1</v>
      </c>
    </row>
    <row r="4" s="165" customFormat="1" ht="27" customHeight="1" spans="1:15">
      <c r="A4" s="203" t="s">
        <v>72</v>
      </c>
      <c r="B4" s="203" t="s">
        <v>73</v>
      </c>
      <c r="C4" s="203" t="s">
        <v>55</v>
      </c>
      <c r="D4" s="204" t="s">
        <v>58</v>
      </c>
      <c r="E4" s="205"/>
      <c r="F4" s="206"/>
      <c r="G4" s="207" t="s">
        <v>59</v>
      </c>
      <c r="H4" s="207" t="s">
        <v>60</v>
      </c>
      <c r="I4" s="207" t="s">
        <v>74</v>
      </c>
      <c r="J4" s="204" t="s">
        <v>62</v>
      </c>
      <c r="K4" s="205"/>
      <c r="L4" s="205"/>
      <c r="M4" s="205"/>
      <c r="N4" s="215"/>
      <c r="O4" s="216"/>
    </row>
    <row r="5" s="165" customFormat="1" ht="42" customHeight="1" spans="1:15">
      <c r="A5" s="208"/>
      <c r="B5" s="208"/>
      <c r="C5" s="209"/>
      <c r="D5" s="210" t="s">
        <v>57</v>
      </c>
      <c r="E5" s="210" t="s">
        <v>75</v>
      </c>
      <c r="F5" s="210" t="s">
        <v>76</v>
      </c>
      <c r="G5" s="209"/>
      <c r="H5" s="209"/>
      <c r="I5" s="217"/>
      <c r="J5" s="210" t="s">
        <v>57</v>
      </c>
      <c r="K5" s="194" t="s">
        <v>77</v>
      </c>
      <c r="L5" s="194" t="s">
        <v>78</v>
      </c>
      <c r="M5" s="194" t="s">
        <v>79</v>
      </c>
      <c r="N5" s="194" t="s">
        <v>80</v>
      </c>
      <c r="O5" s="194" t="s">
        <v>81</v>
      </c>
    </row>
    <row r="6" s="165" customFormat="1" ht="18" customHeight="1" spans="1:15">
      <c r="A6" s="54" t="s">
        <v>82</v>
      </c>
      <c r="B6" s="54" t="s">
        <v>83</v>
      </c>
      <c r="C6" s="54" t="s">
        <v>84</v>
      </c>
      <c r="D6" s="57" t="s">
        <v>85</v>
      </c>
      <c r="E6" s="57" t="s">
        <v>86</v>
      </c>
      <c r="F6" s="57" t="s">
        <v>87</v>
      </c>
      <c r="G6" s="57" t="s">
        <v>88</v>
      </c>
      <c r="H6" s="57" t="s">
        <v>89</v>
      </c>
      <c r="I6" s="57" t="s">
        <v>90</v>
      </c>
      <c r="J6" s="57" t="s">
        <v>91</v>
      </c>
      <c r="K6" s="57" t="s">
        <v>92</v>
      </c>
      <c r="L6" s="57" t="s">
        <v>93</v>
      </c>
      <c r="M6" s="57" t="s">
        <v>94</v>
      </c>
      <c r="N6" s="54" t="s">
        <v>95</v>
      </c>
      <c r="O6" s="57" t="s">
        <v>96</v>
      </c>
    </row>
    <row r="7" s="165" customFormat="1" ht="21" customHeight="1" spans="1:15">
      <c r="A7" s="58" t="s">
        <v>97</v>
      </c>
      <c r="B7" s="58" t="s">
        <v>98</v>
      </c>
      <c r="C7" s="185">
        <v>486791.76</v>
      </c>
      <c r="D7" s="185">
        <v>486791.76</v>
      </c>
      <c r="E7" s="185">
        <v>486791.76</v>
      </c>
      <c r="F7" s="185"/>
      <c r="G7" s="185"/>
      <c r="H7" s="185"/>
      <c r="I7" s="185"/>
      <c r="J7" s="185"/>
      <c r="K7" s="185"/>
      <c r="L7" s="185"/>
      <c r="M7" s="185"/>
      <c r="N7" s="185"/>
      <c r="O7" s="185"/>
    </row>
    <row r="8" s="165" customFormat="1" ht="21" customHeight="1" spans="1:15">
      <c r="A8" s="211" t="s">
        <v>99</v>
      </c>
      <c r="B8" s="211" t="s">
        <v>100</v>
      </c>
      <c r="C8" s="185">
        <v>451374.89</v>
      </c>
      <c r="D8" s="185">
        <v>451374.89</v>
      </c>
      <c r="E8" s="185">
        <v>451374.89</v>
      </c>
      <c r="F8" s="185"/>
      <c r="G8" s="185"/>
      <c r="H8" s="185"/>
      <c r="I8" s="185"/>
      <c r="J8" s="185"/>
      <c r="K8" s="185"/>
      <c r="L8" s="185"/>
      <c r="M8" s="185"/>
      <c r="N8" s="185"/>
      <c r="O8" s="185"/>
    </row>
    <row r="9" s="165" customFormat="1" ht="21" customHeight="1" spans="1:15">
      <c r="A9" s="212" t="s">
        <v>101</v>
      </c>
      <c r="B9" s="212" t="s">
        <v>102</v>
      </c>
      <c r="C9" s="185">
        <v>341374.89</v>
      </c>
      <c r="D9" s="185">
        <v>341374.89</v>
      </c>
      <c r="E9" s="185">
        <v>341374.89</v>
      </c>
      <c r="F9" s="185"/>
      <c r="G9" s="185"/>
      <c r="H9" s="185"/>
      <c r="I9" s="185"/>
      <c r="J9" s="185"/>
      <c r="K9" s="185"/>
      <c r="L9" s="185"/>
      <c r="M9" s="185"/>
      <c r="N9" s="185"/>
      <c r="O9" s="185"/>
    </row>
    <row r="10" s="165" customFormat="1" ht="21" customHeight="1" spans="1:15">
      <c r="A10" s="212" t="s">
        <v>103</v>
      </c>
      <c r="B10" s="212" t="s">
        <v>104</v>
      </c>
      <c r="C10" s="185">
        <v>110000</v>
      </c>
      <c r="D10" s="185">
        <v>110000</v>
      </c>
      <c r="E10" s="185">
        <v>110000</v>
      </c>
      <c r="F10" s="185"/>
      <c r="G10" s="185"/>
      <c r="H10" s="185"/>
      <c r="I10" s="185"/>
      <c r="J10" s="185"/>
      <c r="K10" s="185"/>
      <c r="L10" s="185"/>
      <c r="M10" s="185"/>
      <c r="N10" s="185"/>
      <c r="O10" s="185"/>
    </row>
    <row r="11" s="165" customFormat="1" ht="21" customHeight="1" spans="1:15">
      <c r="A11" s="211" t="s">
        <v>105</v>
      </c>
      <c r="B11" s="211" t="s">
        <v>106</v>
      </c>
      <c r="C11" s="185">
        <v>21216</v>
      </c>
      <c r="D11" s="185">
        <v>21216</v>
      </c>
      <c r="E11" s="185">
        <v>21216</v>
      </c>
      <c r="F11" s="185"/>
      <c r="G11" s="185"/>
      <c r="H11" s="185"/>
      <c r="I11" s="185"/>
      <c r="J11" s="185"/>
      <c r="K11" s="185"/>
      <c r="L11" s="185"/>
      <c r="M11" s="185"/>
      <c r="N11" s="185"/>
      <c r="O11" s="185"/>
    </row>
    <row r="12" s="165" customFormat="1" ht="21" customHeight="1" spans="1:15">
      <c r="A12" s="212" t="s">
        <v>107</v>
      </c>
      <c r="B12" s="212" t="s">
        <v>108</v>
      </c>
      <c r="C12" s="185">
        <v>21216</v>
      </c>
      <c r="D12" s="185">
        <v>21216</v>
      </c>
      <c r="E12" s="185">
        <v>21216</v>
      </c>
      <c r="F12" s="185"/>
      <c r="G12" s="185"/>
      <c r="H12" s="185"/>
      <c r="I12" s="185"/>
      <c r="J12" s="185"/>
      <c r="K12" s="185"/>
      <c r="L12" s="185"/>
      <c r="M12" s="185"/>
      <c r="N12" s="185"/>
      <c r="O12" s="185"/>
    </row>
    <row r="13" s="165" customFormat="1" ht="21" customHeight="1" spans="1:15">
      <c r="A13" s="211" t="s">
        <v>109</v>
      </c>
      <c r="B13" s="211" t="s">
        <v>110</v>
      </c>
      <c r="C13" s="185">
        <v>14200.87</v>
      </c>
      <c r="D13" s="185">
        <v>14200.87</v>
      </c>
      <c r="E13" s="185">
        <v>14200.87</v>
      </c>
      <c r="F13" s="185"/>
      <c r="G13" s="185"/>
      <c r="H13" s="185"/>
      <c r="I13" s="185"/>
      <c r="J13" s="185"/>
      <c r="K13" s="185"/>
      <c r="L13" s="185"/>
      <c r="M13" s="185"/>
      <c r="N13" s="185"/>
      <c r="O13" s="185"/>
    </row>
    <row r="14" s="165" customFormat="1" ht="21" customHeight="1" spans="1:15">
      <c r="A14" s="212" t="s">
        <v>111</v>
      </c>
      <c r="B14" s="212" t="s">
        <v>110</v>
      </c>
      <c r="C14" s="185">
        <v>14200.87</v>
      </c>
      <c r="D14" s="185">
        <v>14200.87</v>
      </c>
      <c r="E14" s="185">
        <v>14200.87</v>
      </c>
      <c r="F14" s="185"/>
      <c r="G14" s="185"/>
      <c r="H14" s="185"/>
      <c r="I14" s="185"/>
      <c r="J14" s="185"/>
      <c r="K14" s="185"/>
      <c r="L14" s="185"/>
      <c r="M14" s="185"/>
      <c r="N14" s="185"/>
      <c r="O14" s="185"/>
    </row>
    <row r="15" s="165" customFormat="1" ht="21" customHeight="1" spans="1:15">
      <c r="A15" s="58" t="s">
        <v>112</v>
      </c>
      <c r="B15" s="58" t="s">
        <v>113</v>
      </c>
      <c r="C15" s="188">
        <v>3684734.18</v>
      </c>
      <c r="D15" s="188">
        <v>3684734.18</v>
      </c>
      <c r="E15" s="188">
        <f>D15-F15</f>
        <v>3302030.92</v>
      </c>
      <c r="F15" s="185">
        <v>382703.26</v>
      </c>
      <c r="G15" s="185"/>
      <c r="H15" s="185"/>
      <c r="I15" s="185"/>
      <c r="J15" s="185"/>
      <c r="K15" s="185"/>
      <c r="L15" s="185"/>
      <c r="M15" s="185"/>
      <c r="N15" s="185"/>
      <c r="O15" s="185"/>
    </row>
    <row r="16" s="165" customFormat="1" ht="21" customHeight="1" spans="1:15">
      <c r="A16" s="211" t="s">
        <v>114</v>
      </c>
      <c r="B16" s="211" t="s">
        <v>115</v>
      </c>
      <c r="C16" s="185">
        <v>2449336.26</v>
      </c>
      <c r="D16" s="185">
        <v>2449336.26</v>
      </c>
      <c r="E16" s="185">
        <v>2366633</v>
      </c>
      <c r="F16" s="185">
        <v>82703.26</v>
      </c>
      <c r="G16" s="185"/>
      <c r="H16" s="185"/>
      <c r="I16" s="185"/>
      <c r="J16" s="185"/>
      <c r="K16" s="185"/>
      <c r="L16" s="185"/>
      <c r="M16" s="185"/>
      <c r="N16" s="185"/>
      <c r="O16" s="185"/>
    </row>
    <row r="17" s="165" customFormat="1" ht="21" customHeight="1" spans="1:15">
      <c r="A17" s="212" t="s">
        <v>116</v>
      </c>
      <c r="B17" s="212" t="s">
        <v>117</v>
      </c>
      <c r="C17" s="185">
        <v>2344072.26</v>
      </c>
      <c r="D17" s="185">
        <v>2344072.26</v>
      </c>
      <c r="E17" s="185">
        <v>2265593</v>
      </c>
      <c r="F17" s="185">
        <v>78479.26</v>
      </c>
      <c r="G17" s="185"/>
      <c r="H17" s="185"/>
      <c r="I17" s="185"/>
      <c r="J17" s="185"/>
      <c r="K17" s="185"/>
      <c r="L17" s="185"/>
      <c r="M17" s="185"/>
      <c r="N17" s="185"/>
      <c r="O17" s="185"/>
    </row>
    <row r="18" s="165" customFormat="1" ht="21" customHeight="1" spans="1:15">
      <c r="A18" s="212" t="s">
        <v>118</v>
      </c>
      <c r="B18" s="212" t="s">
        <v>119</v>
      </c>
      <c r="C18" s="185">
        <v>105264</v>
      </c>
      <c r="D18" s="185">
        <v>105264</v>
      </c>
      <c r="E18" s="185">
        <v>101040</v>
      </c>
      <c r="F18" s="185">
        <v>4224</v>
      </c>
      <c r="G18" s="185"/>
      <c r="H18" s="185"/>
      <c r="I18" s="185"/>
      <c r="J18" s="185"/>
      <c r="K18" s="185"/>
      <c r="L18" s="185"/>
      <c r="M18" s="185"/>
      <c r="N18" s="185"/>
      <c r="O18" s="185"/>
    </row>
    <row r="19" s="202" customFormat="1" ht="21" customHeight="1" spans="1:15">
      <c r="A19" s="213">
        <v>2011408</v>
      </c>
      <c r="B19" s="213" t="s">
        <v>120</v>
      </c>
      <c r="C19" s="188">
        <f>C15-C16-C20-C24</f>
        <v>617993.29</v>
      </c>
      <c r="D19" s="188">
        <v>617993.29</v>
      </c>
      <c r="E19" s="188">
        <v>617993.29</v>
      </c>
      <c r="F19" s="188"/>
      <c r="G19" s="188"/>
      <c r="H19" s="188"/>
      <c r="I19" s="188"/>
      <c r="J19" s="188"/>
      <c r="K19" s="188"/>
      <c r="L19" s="188"/>
      <c r="M19" s="188"/>
      <c r="N19" s="188"/>
      <c r="O19" s="188"/>
    </row>
    <row r="20" s="165" customFormat="1" ht="21" customHeight="1" spans="1:15">
      <c r="A20" s="211" t="s">
        <v>121</v>
      </c>
      <c r="B20" s="211" t="s">
        <v>122</v>
      </c>
      <c r="C20" s="185">
        <v>317404.63</v>
      </c>
      <c r="D20" s="185">
        <v>317404.63</v>
      </c>
      <c r="E20" s="185">
        <v>317404.63</v>
      </c>
      <c r="F20" s="185"/>
      <c r="G20" s="185"/>
      <c r="H20" s="185"/>
      <c r="I20" s="185"/>
      <c r="J20" s="185"/>
      <c r="K20" s="185"/>
      <c r="L20" s="185"/>
      <c r="M20" s="185"/>
      <c r="N20" s="185"/>
      <c r="O20" s="185"/>
    </row>
    <row r="21" s="165" customFormat="1" ht="21" customHeight="1" spans="1:15">
      <c r="A21" s="212" t="s">
        <v>123</v>
      </c>
      <c r="B21" s="212" t="s">
        <v>124</v>
      </c>
      <c r="C21" s="185">
        <v>174937.79</v>
      </c>
      <c r="D21" s="185">
        <v>174937.79</v>
      </c>
      <c r="E21" s="185">
        <v>174937.79</v>
      </c>
      <c r="F21" s="185"/>
      <c r="G21" s="185"/>
      <c r="H21" s="185"/>
      <c r="I21" s="185"/>
      <c r="J21" s="185"/>
      <c r="K21" s="185"/>
      <c r="L21" s="185"/>
      <c r="M21" s="185"/>
      <c r="N21" s="185"/>
      <c r="O21" s="185"/>
    </row>
    <row r="22" s="165" customFormat="1" ht="21" customHeight="1" spans="1:15">
      <c r="A22" s="212" t="s">
        <v>125</v>
      </c>
      <c r="B22" s="212" t="s">
        <v>126</v>
      </c>
      <c r="C22" s="185">
        <v>124445.65</v>
      </c>
      <c r="D22" s="185">
        <v>124445.65</v>
      </c>
      <c r="E22" s="185">
        <v>124445.65</v>
      </c>
      <c r="F22" s="185"/>
      <c r="G22" s="185"/>
      <c r="H22" s="185"/>
      <c r="I22" s="185"/>
      <c r="J22" s="185"/>
      <c r="K22" s="185"/>
      <c r="L22" s="185"/>
      <c r="M22" s="185"/>
      <c r="N22" s="185"/>
      <c r="O22" s="185"/>
    </row>
    <row r="23" s="165" customFormat="1" ht="21" customHeight="1" spans="1:15">
      <c r="A23" s="212" t="s">
        <v>127</v>
      </c>
      <c r="B23" s="212" t="s">
        <v>128</v>
      </c>
      <c r="C23" s="185">
        <v>18021.19</v>
      </c>
      <c r="D23" s="185">
        <v>18021.19</v>
      </c>
      <c r="E23" s="185">
        <v>18021.19</v>
      </c>
      <c r="F23" s="185"/>
      <c r="G23" s="185"/>
      <c r="H23" s="185"/>
      <c r="I23" s="185"/>
      <c r="J23" s="185"/>
      <c r="K23" s="185"/>
      <c r="L23" s="185"/>
      <c r="M23" s="185"/>
      <c r="N23" s="185"/>
      <c r="O23" s="185"/>
    </row>
    <row r="24" s="165" customFormat="1" ht="21" customHeight="1" spans="1:15">
      <c r="A24" s="211" t="s">
        <v>129</v>
      </c>
      <c r="B24" s="211" t="s">
        <v>130</v>
      </c>
      <c r="C24" s="185">
        <v>300000</v>
      </c>
      <c r="D24" s="185">
        <v>300000</v>
      </c>
      <c r="E24" s="185"/>
      <c r="F24" s="185">
        <v>300000</v>
      </c>
      <c r="G24" s="185"/>
      <c r="H24" s="185"/>
      <c r="I24" s="185"/>
      <c r="J24" s="185"/>
      <c r="K24" s="185"/>
      <c r="L24" s="185"/>
      <c r="M24" s="185"/>
      <c r="N24" s="185"/>
      <c r="O24" s="185"/>
    </row>
    <row r="25" s="165" customFormat="1" ht="21" customHeight="1" spans="1:15">
      <c r="A25" s="212" t="s">
        <v>131</v>
      </c>
      <c r="B25" s="212" t="s">
        <v>130</v>
      </c>
      <c r="C25" s="185">
        <v>300000</v>
      </c>
      <c r="D25" s="185">
        <v>300000</v>
      </c>
      <c r="E25" s="185"/>
      <c r="F25" s="185">
        <v>300000</v>
      </c>
      <c r="G25" s="185"/>
      <c r="H25" s="185"/>
      <c r="I25" s="185"/>
      <c r="J25" s="185"/>
      <c r="K25" s="185"/>
      <c r="L25" s="185"/>
      <c r="M25" s="185"/>
      <c r="N25" s="185"/>
      <c r="O25" s="185"/>
    </row>
    <row r="26" s="165" customFormat="1" ht="21" customHeight="1" spans="1:15">
      <c r="A26" s="58" t="s">
        <v>132</v>
      </c>
      <c r="B26" s="58" t="s">
        <v>133</v>
      </c>
      <c r="C26" s="185">
        <v>256031.16</v>
      </c>
      <c r="D26" s="185">
        <v>256031.16</v>
      </c>
      <c r="E26" s="185">
        <v>256031.16</v>
      </c>
      <c r="F26" s="185"/>
      <c r="G26" s="185"/>
      <c r="H26" s="185"/>
      <c r="I26" s="185"/>
      <c r="J26" s="185"/>
      <c r="K26" s="185"/>
      <c r="L26" s="185"/>
      <c r="M26" s="185"/>
      <c r="N26" s="185"/>
      <c r="O26" s="185"/>
    </row>
    <row r="27" s="165" customFormat="1" ht="21" customHeight="1" spans="1:15">
      <c r="A27" s="211" t="s">
        <v>134</v>
      </c>
      <c r="B27" s="211" t="s">
        <v>135</v>
      </c>
      <c r="C27" s="185">
        <v>256031.16</v>
      </c>
      <c r="D27" s="185">
        <v>256031.16</v>
      </c>
      <c r="E27" s="185">
        <v>256031.16</v>
      </c>
      <c r="F27" s="185"/>
      <c r="G27" s="185"/>
      <c r="H27" s="185"/>
      <c r="I27" s="185"/>
      <c r="J27" s="185"/>
      <c r="K27" s="185"/>
      <c r="L27" s="185"/>
      <c r="M27" s="185"/>
      <c r="N27" s="185"/>
      <c r="O27" s="185"/>
    </row>
    <row r="28" s="165" customFormat="1" ht="21" customHeight="1" spans="1:15">
      <c r="A28" s="212" t="s">
        <v>136</v>
      </c>
      <c r="B28" s="212" t="s">
        <v>137</v>
      </c>
      <c r="C28" s="185">
        <v>256031.16</v>
      </c>
      <c r="D28" s="185">
        <v>256031.16</v>
      </c>
      <c r="E28" s="185">
        <v>256031.16</v>
      </c>
      <c r="F28" s="185"/>
      <c r="G28" s="185"/>
      <c r="H28" s="185"/>
      <c r="I28" s="185"/>
      <c r="J28" s="185"/>
      <c r="K28" s="185"/>
      <c r="L28" s="185"/>
      <c r="M28" s="185"/>
      <c r="N28" s="185"/>
      <c r="O28" s="185"/>
    </row>
    <row r="29" s="165" customFormat="1" ht="21" customHeight="1" spans="1:15">
      <c r="A29" s="214" t="s">
        <v>55</v>
      </c>
      <c r="B29" s="37"/>
      <c r="C29" s="188">
        <f>C7+C15+C26</f>
        <v>4427557.1</v>
      </c>
      <c r="D29" s="188">
        <f>D7+D15+D26</f>
        <v>4427557.1</v>
      </c>
      <c r="E29" s="188">
        <f>E7+E15+E26</f>
        <v>4044853.84</v>
      </c>
      <c r="F29" s="188">
        <f>F15</f>
        <v>382703.26</v>
      </c>
      <c r="G29" s="185"/>
      <c r="H29" s="185"/>
      <c r="I29" s="185"/>
      <c r="J29" s="185"/>
      <c r="K29" s="185"/>
      <c r="L29" s="185"/>
      <c r="M29" s="185"/>
      <c r="N29" s="185"/>
      <c r="O29" s="185"/>
    </row>
  </sheetData>
  <mergeCells count="12">
    <mergeCell ref="A1:O1"/>
    <mergeCell ref="A2:O2"/>
    <mergeCell ref="A3:B3"/>
    <mergeCell ref="D4:F4"/>
    <mergeCell ref="J4:O4"/>
    <mergeCell ref="A29:B29"/>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13" workbookViewId="0">
      <selection activeCell="B7" sqref="B7"/>
    </sheetView>
  </sheetViews>
  <sheetFormatPr defaultColWidth="8.575" defaultRowHeight="12.75" customHeight="1" outlineLevelCol="3"/>
  <cols>
    <col min="1" max="4" width="35.575" style="165" customWidth="1"/>
    <col min="5" max="16384" width="8.575" style="165"/>
  </cols>
  <sheetData>
    <row r="1" s="165" customFormat="1" ht="15" customHeight="1" spans="1:4">
      <c r="A1" s="192"/>
      <c r="B1" s="48"/>
      <c r="C1" s="48"/>
      <c r="D1" s="48" t="s">
        <v>138</v>
      </c>
    </row>
    <row r="2" s="165" customFormat="1" ht="41.25" customHeight="1" spans="1:1">
      <c r="A2" s="43" t="str">
        <f>"2025"&amp;"年部门财政拨款收支预算总表"</f>
        <v>2025年部门财政拨款收支预算总表</v>
      </c>
    </row>
    <row r="3" s="165" customFormat="1" ht="17.25" customHeight="1" spans="1:4">
      <c r="A3" s="46" t="str">
        <f>"单位名称："&amp;"禄劝彝族苗族自治县皎平渡镇卫生院"</f>
        <v>单位名称：禄劝彝族苗族自治县皎平渡镇卫生院</v>
      </c>
      <c r="B3" s="193"/>
      <c r="D3" s="48" t="s">
        <v>1</v>
      </c>
    </row>
    <row r="4" s="165" customFormat="1" ht="17.25" customHeight="1" spans="1:4">
      <c r="A4" s="194" t="s">
        <v>2</v>
      </c>
      <c r="B4" s="195"/>
      <c r="C4" s="194" t="s">
        <v>3</v>
      </c>
      <c r="D4" s="195"/>
    </row>
    <row r="5" s="165" customFormat="1" ht="18.75" customHeight="1" spans="1:4">
      <c r="A5" s="194" t="s">
        <v>4</v>
      </c>
      <c r="B5" s="194" t="s">
        <v>5</v>
      </c>
      <c r="C5" s="194" t="s">
        <v>6</v>
      </c>
      <c r="D5" s="194" t="s">
        <v>5</v>
      </c>
    </row>
    <row r="6" s="165" customFormat="1" ht="16.5" customHeight="1" spans="1:4">
      <c r="A6" s="196" t="s">
        <v>139</v>
      </c>
      <c r="B6" s="185">
        <v>3426860.55</v>
      </c>
      <c r="C6" s="196" t="s">
        <v>140</v>
      </c>
      <c r="D6" s="185">
        <v>3426860.55</v>
      </c>
    </row>
    <row r="7" s="165" customFormat="1" ht="16.5" customHeight="1" spans="1:4">
      <c r="A7" s="196" t="s">
        <v>141</v>
      </c>
      <c r="B7" s="185">
        <v>3426860.55</v>
      </c>
      <c r="C7" s="196" t="s">
        <v>142</v>
      </c>
      <c r="D7" s="185"/>
    </row>
    <row r="8" s="165" customFormat="1" ht="16.5" customHeight="1" spans="1:4">
      <c r="A8" s="196" t="s">
        <v>143</v>
      </c>
      <c r="B8" s="185"/>
      <c r="C8" s="196" t="s">
        <v>144</v>
      </c>
      <c r="D8" s="185"/>
    </row>
    <row r="9" s="165" customFormat="1" ht="16.5" customHeight="1" spans="1:4">
      <c r="A9" s="196" t="s">
        <v>145</v>
      </c>
      <c r="B9" s="185"/>
      <c r="C9" s="196" t="s">
        <v>146</v>
      </c>
      <c r="D9" s="185"/>
    </row>
    <row r="10" s="165" customFormat="1" ht="16.5" customHeight="1" spans="1:4">
      <c r="A10" s="196" t="s">
        <v>147</v>
      </c>
      <c r="B10" s="188">
        <v>1000696.55</v>
      </c>
      <c r="C10" s="196" t="s">
        <v>148</v>
      </c>
      <c r="D10" s="185"/>
    </row>
    <row r="11" s="165" customFormat="1" ht="16.5" customHeight="1" spans="1:4">
      <c r="A11" s="196" t="s">
        <v>141</v>
      </c>
      <c r="B11" s="188">
        <v>1000696.55</v>
      </c>
      <c r="C11" s="196" t="s">
        <v>149</v>
      </c>
      <c r="D11" s="185"/>
    </row>
    <row r="12" s="165" customFormat="1" ht="16.5" customHeight="1" spans="1:4">
      <c r="A12" s="197" t="s">
        <v>143</v>
      </c>
      <c r="B12" s="185"/>
      <c r="C12" s="198" t="s">
        <v>150</v>
      </c>
      <c r="D12" s="185"/>
    </row>
    <row r="13" s="165" customFormat="1" ht="16.5" customHeight="1" spans="1:4">
      <c r="A13" s="197" t="s">
        <v>145</v>
      </c>
      <c r="B13" s="185"/>
      <c r="C13" s="198" t="s">
        <v>151</v>
      </c>
      <c r="D13" s="185"/>
    </row>
    <row r="14" s="165" customFormat="1" ht="16.5" customHeight="1" spans="1:4">
      <c r="A14" s="199"/>
      <c r="B14" s="185"/>
      <c r="C14" s="198" t="s">
        <v>152</v>
      </c>
      <c r="D14" s="185">
        <v>486791.76</v>
      </c>
    </row>
    <row r="15" s="165" customFormat="1" ht="16.5" customHeight="1" spans="1:4">
      <c r="A15" s="199"/>
      <c r="B15" s="185"/>
      <c r="C15" s="198" t="s">
        <v>153</v>
      </c>
      <c r="D15" s="188">
        <v>3684734.18</v>
      </c>
    </row>
    <row r="16" s="165" customFormat="1" ht="16.5" customHeight="1" spans="1:4">
      <c r="A16" s="199"/>
      <c r="B16" s="185"/>
      <c r="C16" s="198" t="s">
        <v>154</v>
      </c>
      <c r="D16" s="185"/>
    </row>
    <row r="17" s="165" customFormat="1" ht="16.5" customHeight="1" spans="1:4">
      <c r="A17" s="199"/>
      <c r="B17" s="185"/>
      <c r="C17" s="198" t="s">
        <v>155</v>
      </c>
      <c r="D17" s="185"/>
    </row>
    <row r="18" s="165" customFormat="1" ht="16.5" customHeight="1" spans="1:4">
      <c r="A18" s="199"/>
      <c r="B18" s="185"/>
      <c r="C18" s="198" t="s">
        <v>156</v>
      </c>
      <c r="D18" s="185"/>
    </row>
    <row r="19" s="165" customFormat="1" ht="16.5" customHeight="1" spans="1:4">
      <c r="A19" s="199"/>
      <c r="B19" s="185"/>
      <c r="C19" s="198" t="s">
        <v>157</v>
      </c>
      <c r="D19" s="185"/>
    </row>
    <row r="20" s="165" customFormat="1" ht="16.5" customHeight="1" spans="1:4">
      <c r="A20" s="199"/>
      <c r="B20" s="185"/>
      <c r="C20" s="198" t="s">
        <v>158</v>
      </c>
      <c r="D20" s="185"/>
    </row>
    <row r="21" s="165" customFormat="1" ht="16.5" customHeight="1" spans="1:4">
      <c r="A21" s="199"/>
      <c r="B21" s="185"/>
      <c r="C21" s="198" t="s">
        <v>159</v>
      </c>
      <c r="D21" s="185"/>
    </row>
    <row r="22" s="165" customFormat="1" ht="16.5" customHeight="1" spans="1:4">
      <c r="A22" s="199"/>
      <c r="B22" s="185"/>
      <c r="C22" s="198" t="s">
        <v>160</v>
      </c>
      <c r="D22" s="185"/>
    </row>
    <row r="23" s="165" customFormat="1" ht="16.5" customHeight="1" spans="1:4">
      <c r="A23" s="199"/>
      <c r="B23" s="185"/>
      <c r="C23" s="198" t="s">
        <v>161</v>
      </c>
      <c r="D23" s="185"/>
    </row>
    <row r="24" s="165" customFormat="1" ht="16.5" customHeight="1" spans="1:4">
      <c r="A24" s="199"/>
      <c r="B24" s="185"/>
      <c r="C24" s="198" t="s">
        <v>162</v>
      </c>
      <c r="D24" s="185"/>
    </row>
    <row r="25" s="165" customFormat="1" ht="16.5" customHeight="1" spans="1:4">
      <c r="A25" s="199"/>
      <c r="B25" s="185"/>
      <c r="C25" s="198" t="s">
        <v>163</v>
      </c>
      <c r="D25" s="185">
        <v>256031.16</v>
      </c>
    </row>
    <row r="26" s="165" customFormat="1" ht="16.5" customHeight="1" spans="1:4">
      <c r="A26" s="199"/>
      <c r="B26" s="185"/>
      <c r="C26" s="198" t="s">
        <v>164</v>
      </c>
      <c r="D26" s="185"/>
    </row>
    <row r="27" s="165" customFormat="1" ht="16.5" customHeight="1" spans="1:4">
      <c r="A27" s="199"/>
      <c r="B27" s="185"/>
      <c r="C27" s="198" t="s">
        <v>165</v>
      </c>
      <c r="D27" s="185"/>
    </row>
    <row r="28" s="165" customFormat="1" ht="16.5" customHeight="1" spans="1:4">
      <c r="A28" s="199"/>
      <c r="B28" s="185"/>
      <c r="C28" s="198" t="s">
        <v>166</v>
      </c>
      <c r="D28" s="185"/>
    </row>
    <row r="29" s="165" customFormat="1" ht="16.5" customHeight="1" spans="1:4">
      <c r="A29" s="199"/>
      <c r="B29" s="185"/>
      <c r="C29" s="198" t="s">
        <v>167</v>
      </c>
      <c r="D29" s="185"/>
    </row>
    <row r="30" s="165" customFormat="1" ht="16.5" customHeight="1" spans="1:4">
      <c r="A30" s="199"/>
      <c r="B30" s="185"/>
      <c r="C30" s="198" t="s">
        <v>168</v>
      </c>
      <c r="D30" s="185"/>
    </row>
    <row r="31" s="165" customFormat="1" ht="16.5" customHeight="1" spans="1:4">
      <c r="A31" s="199"/>
      <c r="B31" s="185"/>
      <c r="C31" s="197" t="s">
        <v>169</v>
      </c>
      <c r="D31" s="185"/>
    </row>
    <row r="32" s="165" customFormat="1" ht="16.5" customHeight="1" spans="1:4">
      <c r="A32" s="199"/>
      <c r="B32" s="185"/>
      <c r="C32" s="197" t="s">
        <v>170</v>
      </c>
      <c r="D32" s="185"/>
    </row>
    <row r="33" s="165" customFormat="1" ht="16.5" customHeight="1" spans="1:4">
      <c r="A33" s="199"/>
      <c r="B33" s="185"/>
      <c r="C33" s="184" t="s">
        <v>171</v>
      </c>
      <c r="D33" s="185"/>
    </row>
    <row r="34" s="165" customFormat="1" ht="15" customHeight="1" spans="1:4">
      <c r="A34" s="200" t="s">
        <v>50</v>
      </c>
      <c r="B34" s="201">
        <v>4427557.1</v>
      </c>
      <c r="C34" s="200" t="s">
        <v>51</v>
      </c>
      <c r="D34" s="201">
        <v>4427557.1</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0"/>
  <sheetViews>
    <sheetView showZeros="0" topLeftCell="A9" workbookViewId="0">
      <selection activeCell="D37" sqref="D37"/>
    </sheetView>
  </sheetViews>
  <sheetFormatPr defaultColWidth="9.14166666666667" defaultRowHeight="14.25" customHeight="1" outlineLevelCol="6"/>
  <cols>
    <col min="1" max="1" width="20.1416666666667" style="165" customWidth="1"/>
    <col min="2" max="2" width="44" style="165" customWidth="1"/>
    <col min="3" max="7" width="24.1416666666667" style="165" customWidth="1"/>
    <col min="8" max="16383" width="9.14166666666667" style="165"/>
  </cols>
  <sheetData>
    <row r="1" s="165" customFormat="1" customHeight="1" spans="4:7">
      <c r="D1" s="166"/>
      <c r="F1" s="167"/>
      <c r="G1" s="168" t="s">
        <v>172</v>
      </c>
    </row>
    <row r="2" s="165" customFormat="1" ht="41.25" customHeight="1" spans="1:7">
      <c r="A2" s="169" t="str">
        <f>"2025"&amp;"年一般公共预算支出预算表（按功能科目分类）"</f>
        <v>2025年一般公共预算支出预算表（按功能科目分类）</v>
      </c>
      <c r="B2" s="169"/>
      <c r="C2" s="169"/>
      <c r="D2" s="169"/>
      <c r="E2" s="169"/>
      <c r="F2" s="169"/>
      <c r="G2" s="169"/>
    </row>
    <row r="3" s="165" customFormat="1" ht="18" customHeight="1" spans="1:7">
      <c r="A3" s="170" t="str">
        <f>"单位名称："&amp;"禄劝彝族苗族自治县皎平渡镇卫生院"</f>
        <v>单位名称：禄劝彝族苗族自治县皎平渡镇卫生院</v>
      </c>
      <c r="F3" s="171"/>
      <c r="G3" s="168" t="s">
        <v>1</v>
      </c>
    </row>
    <row r="4" s="165" customFormat="1" ht="20.25" customHeight="1" spans="1:7">
      <c r="A4" s="172" t="s">
        <v>173</v>
      </c>
      <c r="B4" s="173"/>
      <c r="C4" s="174" t="s">
        <v>55</v>
      </c>
      <c r="D4" s="175" t="s">
        <v>75</v>
      </c>
      <c r="E4" s="176"/>
      <c r="F4" s="177"/>
      <c r="G4" s="178" t="s">
        <v>76</v>
      </c>
    </row>
    <row r="5" s="165" customFormat="1" ht="20.25" customHeight="1" spans="1:7">
      <c r="A5" s="179" t="s">
        <v>72</v>
      </c>
      <c r="B5" s="179" t="s">
        <v>73</v>
      </c>
      <c r="C5" s="180"/>
      <c r="D5" s="181" t="s">
        <v>57</v>
      </c>
      <c r="E5" s="181" t="s">
        <v>174</v>
      </c>
      <c r="F5" s="181" t="s">
        <v>175</v>
      </c>
      <c r="G5" s="182"/>
    </row>
    <row r="6" s="165" customFormat="1" ht="15" customHeight="1" spans="1:7">
      <c r="A6" s="183" t="s">
        <v>82</v>
      </c>
      <c r="B6" s="183" t="s">
        <v>83</v>
      </c>
      <c r="C6" s="183" t="s">
        <v>84</v>
      </c>
      <c r="D6" s="183" t="s">
        <v>85</v>
      </c>
      <c r="E6" s="183" t="s">
        <v>86</v>
      </c>
      <c r="F6" s="183" t="s">
        <v>87</v>
      </c>
      <c r="G6" s="183" t="s">
        <v>88</v>
      </c>
    </row>
    <row r="7" s="165" customFormat="1" ht="18" customHeight="1" spans="1:7">
      <c r="A7" s="184" t="s">
        <v>97</v>
      </c>
      <c r="B7" s="184" t="s">
        <v>98</v>
      </c>
      <c r="C7" s="185">
        <v>486791.76</v>
      </c>
      <c r="D7" s="185">
        <v>486791.76</v>
      </c>
      <c r="E7" s="185">
        <v>486791.76</v>
      </c>
      <c r="F7" s="185"/>
      <c r="G7" s="185"/>
    </row>
    <row r="8" s="165" customFormat="1" ht="18" customHeight="1" spans="1:7">
      <c r="A8" s="186" t="s">
        <v>99</v>
      </c>
      <c r="B8" s="186" t="s">
        <v>100</v>
      </c>
      <c r="C8" s="185">
        <v>451374.89</v>
      </c>
      <c r="D8" s="185">
        <v>451374.89</v>
      </c>
      <c r="E8" s="185">
        <v>451374.89</v>
      </c>
      <c r="F8" s="185"/>
      <c r="G8" s="185"/>
    </row>
    <row r="9" s="165" customFormat="1" ht="18" customHeight="1" spans="1:7">
      <c r="A9" s="187" t="s">
        <v>101</v>
      </c>
      <c r="B9" s="187" t="s">
        <v>102</v>
      </c>
      <c r="C9" s="185">
        <v>341374.89</v>
      </c>
      <c r="D9" s="185">
        <v>341374.89</v>
      </c>
      <c r="E9" s="185">
        <v>341374.89</v>
      </c>
      <c r="F9" s="185"/>
      <c r="G9" s="185"/>
    </row>
    <row r="10" s="165" customFormat="1" ht="18" customHeight="1" spans="1:7">
      <c r="A10" s="187" t="s">
        <v>103</v>
      </c>
      <c r="B10" s="187" t="s">
        <v>104</v>
      </c>
      <c r="C10" s="185">
        <v>110000</v>
      </c>
      <c r="D10" s="185">
        <v>110000</v>
      </c>
      <c r="E10" s="185">
        <v>110000</v>
      </c>
      <c r="F10" s="185"/>
      <c r="G10" s="185"/>
    </row>
    <row r="11" s="165" customFormat="1" ht="18" customHeight="1" spans="1:7">
      <c r="A11" s="186" t="s">
        <v>105</v>
      </c>
      <c r="B11" s="186" t="s">
        <v>106</v>
      </c>
      <c r="C11" s="185">
        <v>21216</v>
      </c>
      <c r="D11" s="185">
        <v>21216</v>
      </c>
      <c r="E11" s="185">
        <v>21216</v>
      </c>
      <c r="F11" s="185"/>
      <c r="G11" s="185"/>
    </row>
    <row r="12" s="165" customFormat="1" ht="18" customHeight="1" spans="1:7">
      <c r="A12" s="187" t="s">
        <v>107</v>
      </c>
      <c r="B12" s="187" t="s">
        <v>108</v>
      </c>
      <c r="C12" s="185">
        <v>21216</v>
      </c>
      <c r="D12" s="185">
        <v>21216</v>
      </c>
      <c r="E12" s="185">
        <v>21216</v>
      </c>
      <c r="F12" s="185"/>
      <c r="G12" s="185"/>
    </row>
    <row r="13" s="165" customFormat="1" ht="18" customHeight="1" spans="1:7">
      <c r="A13" s="186" t="s">
        <v>109</v>
      </c>
      <c r="B13" s="186" t="s">
        <v>110</v>
      </c>
      <c r="C13" s="185">
        <v>14200.87</v>
      </c>
      <c r="D13" s="185">
        <v>14200.87</v>
      </c>
      <c r="E13" s="185">
        <v>14200.87</v>
      </c>
      <c r="F13" s="185"/>
      <c r="G13" s="185"/>
    </row>
    <row r="14" s="165" customFormat="1" ht="18" customHeight="1" spans="1:7">
      <c r="A14" s="187" t="s">
        <v>111</v>
      </c>
      <c r="B14" s="187" t="s">
        <v>110</v>
      </c>
      <c r="C14" s="185">
        <v>14200.87</v>
      </c>
      <c r="D14" s="185">
        <v>14200.87</v>
      </c>
      <c r="E14" s="185">
        <v>14200.87</v>
      </c>
      <c r="F14" s="185"/>
      <c r="G14" s="185"/>
    </row>
    <row r="15" s="165" customFormat="1" ht="18" customHeight="1" spans="1:7">
      <c r="A15" s="184" t="s">
        <v>112</v>
      </c>
      <c r="B15" s="184" t="s">
        <v>113</v>
      </c>
      <c r="C15" s="188">
        <v>3684734.18</v>
      </c>
      <c r="D15" s="188">
        <f>C15-G15</f>
        <v>3302030.92</v>
      </c>
      <c r="E15" s="188">
        <f>D15-F15</f>
        <v>3290030.92</v>
      </c>
      <c r="F15" s="185">
        <v>12000</v>
      </c>
      <c r="G15" s="185">
        <v>382703.26</v>
      </c>
    </row>
    <row r="16" s="165" customFormat="1" ht="18" customHeight="1" spans="1:7">
      <c r="A16" s="186" t="s">
        <v>114</v>
      </c>
      <c r="B16" s="186" t="s">
        <v>115</v>
      </c>
      <c r="C16" s="185">
        <v>2449336.26</v>
      </c>
      <c r="D16" s="185">
        <v>2366633</v>
      </c>
      <c r="E16" s="185">
        <v>2354633</v>
      </c>
      <c r="F16" s="185">
        <v>12000</v>
      </c>
      <c r="G16" s="185">
        <v>82703.26</v>
      </c>
    </row>
    <row r="17" s="165" customFormat="1" ht="18" customHeight="1" spans="1:7">
      <c r="A17" s="187" t="s">
        <v>116</v>
      </c>
      <c r="B17" s="187" t="s">
        <v>117</v>
      </c>
      <c r="C17" s="185">
        <v>2344072.26</v>
      </c>
      <c r="D17" s="185">
        <v>2265593</v>
      </c>
      <c r="E17" s="185">
        <v>2253593</v>
      </c>
      <c r="F17" s="185">
        <v>12000</v>
      </c>
      <c r="G17" s="185">
        <v>78479.26</v>
      </c>
    </row>
    <row r="18" s="165" customFormat="1" ht="18" customHeight="1" spans="1:7">
      <c r="A18" s="187" t="s">
        <v>118</v>
      </c>
      <c r="B18" s="187" t="s">
        <v>119</v>
      </c>
      <c r="C18" s="185">
        <v>105264</v>
      </c>
      <c r="D18" s="185">
        <v>101040</v>
      </c>
      <c r="E18" s="185">
        <v>101040</v>
      </c>
      <c r="F18" s="185"/>
      <c r="G18" s="185">
        <v>4224</v>
      </c>
    </row>
    <row r="19" s="165" customFormat="1" ht="18" customHeight="1" spans="1:7">
      <c r="A19" s="189">
        <v>2011408</v>
      </c>
      <c r="B19" s="189" t="s">
        <v>120</v>
      </c>
      <c r="C19" s="188">
        <v>617993.29</v>
      </c>
      <c r="D19" s="188">
        <v>617993.29</v>
      </c>
      <c r="E19" s="188">
        <v>617993.29</v>
      </c>
      <c r="F19" s="185"/>
      <c r="G19" s="185"/>
    </row>
    <row r="20" s="165" customFormat="1" ht="18" customHeight="1" spans="1:7">
      <c r="A20" s="186" t="s">
        <v>121</v>
      </c>
      <c r="B20" s="186" t="s">
        <v>122</v>
      </c>
      <c r="C20" s="185">
        <v>317404.63</v>
      </c>
      <c r="D20" s="185">
        <v>317404.63</v>
      </c>
      <c r="E20" s="185">
        <v>317404.63</v>
      </c>
      <c r="F20" s="185"/>
      <c r="G20" s="185"/>
    </row>
    <row r="21" s="165" customFormat="1" ht="18" customHeight="1" spans="1:7">
      <c r="A21" s="187" t="s">
        <v>123</v>
      </c>
      <c r="B21" s="187" t="s">
        <v>124</v>
      </c>
      <c r="C21" s="185">
        <v>174937.79</v>
      </c>
      <c r="D21" s="185">
        <v>174937.79</v>
      </c>
      <c r="E21" s="185">
        <v>174937.79</v>
      </c>
      <c r="F21" s="185"/>
      <c r="G21" s="185"/>
    </row>
    <row r="22" s="165" customFormat="1" ht="18" customHeight="1" spans="1:7">
      <c r="A22" s="187" t="s">
        <v>125</v>
      </c>
      <c r="B22" s="187" t="s">
        <v>126</v>
      </c>
      <c r="C22" s="185">
        <v>124445.65</v>
      </c>
      <c r="D22" s="185">
        <v>124445.65</v>
      </c>
      <c r="E22" s="185">
        <v>124445.65</v>
      </c>
      <c r="F22" s="185"/>
      <c r="G22" s="185"/>
    </row>
    <row r="23" s="165" customFormat="1" ht="18" customHeight="1" spans="1:7">
      <c r="A23" s="187" t="s">
        <v>127</v>
      </c>
      <c r="B23" s="187" t="s">
        <v>128</v>
      </c>
      <c r="C23" s="185">
        <v>18021.19</v>
      </c>
      <c r="D23" s="185">
        <v>18021.19</v>
      </c>
      <c r="E23" s="185">
        <v>18021.19</v>
      </c>
      <c r="F23" s="185"/>
      <c r="G23" s="185"/>
    </row>
    <row r="24" s="165" customFormat="1" ht="18" customHeight="1" spans="1:7">
      <c r="A24" s="186" t="s">
        <v>129</v>
      </c>
      <c r="B24" s="186" t="s">
        <v>130</v>
      </c>
      <c r="C24" s="185">
        <v>300000</v>
      </c>
      <c r="D24" s="185"/>
      <c r="E24" s="185"/>
      <c r="F24" s="185"/>
      <c r="G24" s="185">
        <v>300000</v>
      </c>
    </row>
    <row r="25" s="165" customFormat="1" ht="18" customHeight="1" spans="1:7">
      <c r="A25" s="187" t="s">
        <v>131</v>
      </c>
      <c r="B25" s="187" t="s">
        <v>130</v>
      </c>
      <c r="C25" s="185">
        <v>300000</v>
      </c>
      <c r="D25" s="185"/>
      <c r="E25" s="185"/>
      <c r="F25" s="185"/>
      <c r="G25" s="185">
        <v>300000</v>
      </c>
    </row>
    <row r="26" s="165" customFormat="1" ht="18" customHeight="1" spans="1:7">
      <c r="A26" s="184" t="s">
        <v>132</v>
      </c>
      <c r="B26" s="184" t="s">
        <v>133</v>
      </c>
      <c r="C26" s="185">
        <v>256031.16</v>
      </c>
      <c r="D26" s="185">
        <v>256031.16</v>
      </c>
      <c r="E26" s="185">
        <v>256031.16</v>
      </c>
      <c r="F26" s="185"/>
      <c r="G26" s="185"/>
    </row>
    <row r="27" s="165" customFormat="1" ht="18" customHeight="1" spans="1:7">
      <c r="A27" s="186" t="s">
        <v>134</v>
      </c>
      <c r="B27" s="186" t="s">
        <v>135</v>
      </c>
      <c r="C27" s="185">
        <v>256031.16</v>
      </c>
      <c r="D27" s="185">
        <v>256031.16</v>
      </c>
      <c r="E27" s="185">
        <v>256031.16</v>
      </c>
      <c r="F27" s="185"/>
      <c r="G27" s="185"/>
    </row>
    <row r="28" s="165" customFormat="1" ht="18" customHeight="1" spans="1:7">
      <c r="A28" s="187" t="s">
        <v>136</v>
      </c>
      <c r="B28" s="187" t="s">
        <v>137</v>
      </c>
      <c r="C28" s="185">
        <v>256031.16</v>
      </c>
      <c r="D28" s="185">
        <v>256031.16</v>
      </c>
      <c r="E28" s="185">
        <v>256031.16</v>
      </c>
      <c r="F28" s="185"/>
      <c r="G28" s="185"/>
    </row>
    <row r="29" s="165" customFormat="1" ht="18" customHeight="1" spans="1:7">
      <c r="A29" s="190" t="s">
        <v>176</v>
      </c>
      <c r="B29" s="191" t="s">
        <v>176</v>
      </c>
      <c r="C29" s="185">
        <f>C7+C15+C26</f>
        <v>4427557.1</v>
      </c>
      <c r="D29" s="185">
        <f>D7+D15+D26</f>
        <v>4044853.84</v>
      </c>
      <c r="E29" s="185">
        <f>E7+E15+E26</f>
        <v>4032853.84</v>
      </c>
      <c r="F29" s="185">
        <v>12000</v>
      </c>
      <c r="G29" s="185">
        <v>382703.26</v>
      </c>
    </row>
    <row r="30" s="165" customFormat="1" customHeight="1"/>
  </sheetData>
  <mergeCells count="6">
    <mergeCell ref="A2:G2"/>
    <mergeCell ref="A4:B4"/>
    <mergeCell ref="D4:F4"/>
    <mergeCell ref="A29:B29"/>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8"/>
  <sheetViews>
    <sheetView showZeros="0" workbookViewId="0">
      <selection activeCell="B20" sqref="B20"/>
    </sheetView>
  </sheetViews>
  <sheetFormatPr defaultColWidth="10.425" defaultRowHeight="14.25" customHeight="1" outlineLevelRow="7"/>
  <cols>
    <col min="1" max="6" width="28.1416666666667" customWidth="1"/>
  </cols>
  <sheetData>
    <row r="1" customHeight="1" spans="1:6">
      <c r="A1" s="45"/>
      <c r="B1" s="45"/>
      <c r="C1" s="45"/>
      <c r="D1" s="45"/>
      <c r="E1" s="44"/>
      <c r="F1" s="161" t="s">
        <v>177</v>
      </c>
    </row>
    <row r="2" ht="41.25" customHeight="1" spans="1:6">
      <c r="A2" s="162" t="str">
        <f>"2025"&amp;"年一般公共预算“三公”经费支出预算表"</f>
        <v>2025年一般公共预算“三公”经费支出预算表</v>
      </c>
      <c r="B2" s="45"/>
      <c r="C2" s="45"/>
      <c r="D2" s="45"/>
      <c r="E2" s="44"/>
      <c r="F2" s="45"/>
    </row>
    <row r="3" customHeight="1" spans="1:6">
      <c r="A3" s="111" t="str">
        <f>"单位名称："&amp;"禄劝彝族苗族自治县皎平渡镇卫生院"</f>
        <v>单位名称：禄劝彝族苗族自治县皎平渡镇卫生院</v>
      </c>
      <c r="B3" s="163"/>
      <c r="D3" s="45"/>
      <c r="E3" s="44"/>
      <c r="F3" s="65" t="s">
        <v>1</v>
      </c>
    </row>
    <row r="4" ht="27" customHeight="1" spans="1:6">
      <c r="A4" s="49" t="s">
        <v>178</v>
      </c>
      <c r="B4" s="49" t="s">
        <v>179</v>
      </c>
      <c r="C4" s="51" t="s">
        <v>180</v>
      </c>
      <c r="D4" s="49"/>
      <c r="E4" s="50"/>
      <c r="F4" s="49" t="s">
        <v>181</v>
      </c>
    </row>
    <row r="5" ht="28.5" customHeight="1" spans="1:6">
      <c r="A5" s="164"/>
      <c r="B5" s="53"/>
      <c r="C5" s="50" t="s">
        <v>57</v>
      </c>
      <c r="D5" s="50" t="s">
        <v>182</v>
      </c>
      <c r="E5" s="50" t="s">
        <v>183</v>
      </c>
      <c r="F5" s="52"/>
    </row>
    <row r="6" ht="17.25" customHeight="1" spans="1:6">
      <c r="A6" s="57" t="s">
        <v>82</v>
      </c>
      <c r="B6" s="57" t="s">
        <v>83</v>
      </c>
      <c r="C6" s="57" t="s">
        <v>84</v>
      </c>
      <c r="D6" s="57" t="s">
        <v>85</v>
      </c>
      <c r="E6" s="57" t="s">
        <v>86</v>
      </c>
      <c r="F6" s="57" t="s">
        <v>87</v>
      </c>
    </row>
    <row r="7" ht="17.25" customHeight="1" spans="1:6">
      <c r="A7" s="80"/>
      <c r="B7" s="80"/>
      <c r="C7" s="80"/>
      <c r="D7" s="80"/>
      <c r="E7" s="80"/>
      <c r="F7" s="80"/>
    </row>
    <row r="8" s="1" customFormat="1" customHeight="1" spans="1:257">
      <c r="A8" s="27" t="s">
        <v>184</v>
      </c>
      <c r="B8" s="27"/>
      <c r="C8" s="27"/>
      <c r="D8" s="27"/>
      <c r="E8" s="27"/>
      <c r="F8" s="27"/>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row>
  </sheetData>
  <mergeCells count="7">
    <mergeCell ref="A2:F2"/>
    <mergeCell ref="A3:B3"/>
    <mergeCell ref="C4:E4"/>
    <mergeCell ref="A8:F8"/>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2"/>
  <sheetViews>
    <sheetView showZeros="0" topLeftCell="M7" workbookViewId="0">
      <selection activeCell="E36" sqref="E36"/>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7"/>
      <c r="C1" s="150"/>
      <c r="E1" s="151"/>
      <c r="F1" s="151"/>
      <c r="G1" s="151"/>
      <c r="H1" s="151"/>
      <c r="I1" s="86"/>
      <c r="J1" s="86"/>
      <c r="K1" s="86"/>
      <c r="L1" s="86"/>
      <c r="M1" s="86"/>
      <c r="N1" s="86"/>
      <c r="R1" s="86"/>
      <c r="V1" s="150"/>
      <c r="X1" s="3" t="s">
        <v>185</v>
      </c>
    </row>
    <row r="2" ht="45.75" customHeight="1" spans="1:24">
      <c r="A2" s="67" t="str">
        <f>"2025"&amp;"年部门基本支出预算表"</f>
        <v>2025年部门基本支出预算表</v>
      </c>
      <c r="B2" s="4"/>
      <c r="C2" s="67"/>
      <c r="D2" s="67"/>
      <c r="E2" s="67"/>
      <c r="F2" s="67"/>
      <c r="G2" s="67"/>
      <c r="H2" s="67"/>
      <c r="I2" s="67"/>
      <c r="J2" s="67"/>
      <c r="K2" s="67"/>
      <c r="L2" s="67"/>
      <c r="M2" s="67"/>
      <c r="N2" s="67"/>
      <c r="O2" s="4"/>
      <c r="P2" s="4"/>
      <c r="Q2" s="4"/>
      <c r="R2" s="67"/>
      <c r="S2" s="67"/>
      <c r="T2" s="67"/>
      <c r="U2" s="67"/>
      <c r="V2" s="67"/>
      <c r="W2" s="67"/>
      <c r="X2" s="67"/>
    </row>
    <row r="3" ht="18.75" customHeight="1" spans="1:24">
      <c r="A3" s="5" t="str">
        <f>"单位名称："&amp;"禄劝彝族苗族自治县皎平渡镇卫生院"</f>
        <v>单位名称：禄劝彝族苗族自治县皎平渡镇卫生院</v>
      </c>
      <c r="B3" s="6"/>
      <c r="C3" s="152"/>
      <c r="D3" s="152"/>
      <c r="E3" s="152"/>
      <c r="F3" s="152"/>
      <c r="G3" s="152"/>
      <c r="H3" s="152"/>
      <c r="I3" s="88"/>
      <c r="J3" s="88"/>
      <c r="K3" s="88"/>
      <c r="L3" s="88"/>
      <c r="M3" s="88"/>
      <c r="N3" s="88"/>
      <c r="O3" s="7"/>
      <c r="P3" s="7"/>
      <c r="Q3" s="7"/>
      <c r="R3" s="88"/>
      <c r="V3" s="150"/>
      <c r="X3" s="3" t="s">
        <v>1</v>
      </c>
    </row>
    <row r="4" ht="18" customHeight="1" spans="1:24">
      <c r="A4" s="9" t="s">
        <v>186</v>
      </c>
      <c r="B4" s="9" t="s">
        <v>187</v>
      </c>
      <c r="C4" s="9" t="s">
        <v>188</v>
      </c>
      <c r="D4" s="9" t="s">
        <v>189</v>
      </c>
      <c r="E4" s="9" t="s">
        <v>190</v>
      </c>
      <c r="F4" s="9" t="s">
        <v>191</v>
      </c>
      <c r="G4" s="9" t="s">
        <v>192</v>
      </c>
      <c r="H4" s="9" t="s">
        <v>193</v>
      </c>
      <c r="I4" s="157" t="s">
        <v>194</v>
      </c>
      <c r="J4" s="83" t="s">
        <v>194</v>
      </c>
      <c r="K4" s="83"/>
      <c r="L4" s="83"/>
      <c r="M4" s="83"/>
      <c r="N4" s="83"/>
      <c r="O4" s="12"/>
      <c r="P4" s="12"/>
      <c r="Q4" s="12"/>
      <c r="R4" s="102" t="s">
        <v>61</v>
      </c>
      <c r="S4" s="83" t="s">
        <v>62</v>
      </c>
      <c r="T4" s="83"/>
      <c r="U4" s="83"/>
      <c r="V4" s="83"/>
      <c r="W4" s="83"/>
      <c r="X4" s="84"/>
    </row>
    <row r="5" ht="18" customHeight="1" spans="1:24">
      <c r="A5" s="14"/>
      <c r="B5" s="31"/>
      <c r="C5" s="130"/>
      <c r="D5" s="14"/>
      <c r="E5" s="14"/>
      <c r="F5" s="14"/>
      <c r="G5" s="14"/>
      <c r="H5" s="14"/>
      <c r="I5" s="128" t="s">
        <v>195</v>
      </c>
      <c r="J5" s="157" t="s">
        <v>58</v>
      </c>
      <c r="K5" s="83"/>
      <c r="L5" s="83"/>
      <c r="M5" s="83"/>
      <c r="N5" s="84"/>
      <c r="O5" s="11" t="s">
        <v>196</v>
      </c>
      <c r="P5" s="12"/>
      <c r="Q5" s="13"/>
      <c r="R5" s="9" t="s">
        <v>61</v>
      </c>
      <c r="S5" s="157" t="s">
        <v>62</v>
      </c>
      <c r="T5" s="102" t="s">
        <v>64</v>
      </c>
      <c r="U5" s="83" t="s">
        <v>62</v>
      </c>
      <c r="V5" s="102" t="s">
        <v>66</v>
      </c>
      <c r="W5" s="102" t="s">
        <v>67</v>
      </c>
      <c r="X5" s="160" t="s">
        <v>68</v>
      </c>
    </row>
    <row r="6" ht="19.5" customHeight="1" spans="1:24">
      <c r="A6" s="31"/>
      <c r="B6" s="31"/>
      <c r="C6" s="31"/>
      <c r="D6" s="31"/>
      <c r="E6" s="31"/>
      <c r="F6" s="31"/>
      <c r="G6" s="31"/>
      <c r="H6" s="31"/>
      <c r="I6" s="31"/>
      <c r="J6" s="158" t="s">
        <v>197</v>
      </c>
      <c r="K6" s="9" t="s">
        <v>198</v>
      </c>
      <c r="L6" s="9" t="s">
        <v>199</v>
      </c>
      <c r="M6" s="9" t="s">
        <v>200</v>
      </c>
      <c r="N6" s="9" t="s">
        <v>201</v>
      </c>
      <c r="O6" s="9" t="s">
        <v>58</v>
      </c>
      <c r="P6" s="9" t="s">
        <v>59</v>
      </c>
      <c r="Q6" s="9" t="s">
        <v>60</v>
      </c>
      <c r="R6" s="31"/>
      <c r="S6" s="9" t="s">
        <v>57</v>
      </c>
      <c r="T6" s="9" t="s">
        <v>64</v>
      </c>
      <c r="U6" s="9" t="s">
        <v>202</v>
      </c>
      <c r="V6" s="9" t="s">
        <v>66</v>
      </c>
      <c r="W6" s="9" t="s">
        <v>67</v>
      </c>
      <c r="X6" s="9" t="s">
        <v>68</v>
      </c>
    </row>
    <row r="7" ht="37.5" customHeight="1" spans="1:24">
      <c r="A7" s="153"/>
      <c r="B7" s="19"/>
      <c r="C7" s="153"/>
      <c r="D7" s="153"/>
      <c r="E7" s="153"/>
      <c r="F7" s="153"/>
      <c r="G7" s="153"/>
      <c r="H7" s="153"/>
      <c r="I7" s="153"/>
      <c r="J7" s="159" t="s">
        <v>57</v>
      </c>
      <c r="K7" s="17" t="s">
        <v>203</v>
      </c>
      <c r="L7" s="17" t="s">
        <v>199</v>
      </c>
      <c r="M7" s="17" t="s">
        <v>200</v>
      </c>
      <c r="N7" s="17" t="s">
        <v>201</v>
      </c>
      <c r="O7" s="17" t="s">
        <v>199</v>
      </c>
      <c r="P7" s="17" t="s">
        <v>200</v>
      </c>
      <c r="Q7" s="17" t="s">
        <v>201</v>
      </c>
      <c r="R7" s="17" t="s">
        <v>61</v>
      </c>
      <c r="S7" s="17" t="s">
        <v>57</v>
      </c>
      <c r="T7" s="17" t="s">
        <v>64</v>
      </c>
      <c r="U7" s="17" t="s">
        <v>202</v>
      </c>
      <c r="V7" s="17" t="s">
        <v>66</v>
      </c>
      <c r="W7" s="17" t="s">
        <v>67</v>
      </c>
      <c r="X7" s="17" t="s">
        <v>68</v>
      </c>
    </row>
    <row r="8" customHeight="1" spans="1:24">
      <c r="A8" s="38">
        <v>1</v>
      </c>
      <c r="B8" s="38">
        <v>2</v>
      </c>
      <c r="C8" s="38">
        <v>3</v>
      </c>
      <c r="D8" s="38">
        <v>4</v>
      </c>
      <c r="E8" s="38">
        <v>5</v>
      </c>
      <c r="F8" s="38">
        <v>6</v>
      </c>
      <c r="G8" s="38">
        <v>7</v>
      </c>
      <c r="H8" s="38">
        <v>8</v>
      </c>
      <c r="I8" s="38">
        <v>9</v>
      </c>
      <c r="J8" s="38">
        <v>10</v>
      </c>
      <c r="K8" s="38">
        <v>11</v>
      </c>
      <c r="L8" s="38">
        <v>12</v>
      </c>
      <c r="M8" s="38">
        <v>13</v>
      </c>
      <c r="N8" s="38">
        <v>14</v>
      </c>
      <c r="O8" s="38">
        <v>15</v>
      </c>
      <c r="P8" s="38">
        <v>16</v>
      </c>
      <c r="Q8" s="38">
        <v>17</v>
      </c>
      <c r="R8" s="38">
        <v>18</v>
      </c>
      <c r="S8" s="38">
        <v>19</v>
      </c>
      <c r="T8" s="38">
        <v>20</v>
      </c>
      <c r="U8" s="38">
        <v>21</v>
      </c>
      <c r="V8" s="38">
        <v>22</v>
      </c>
      <c r="W8" s="38">
        <v>23</v>
      </c>
      <c r="X8" s="38">
        <v>24</v>
      </c>
    </row>
    <row r="9" ht="20.25" customHeight="1" spans="1:24">
      <c r="A9" s="154" t="s">
        <v>204</v>
      </c>
      <c r="B9" s="154" t="s">
        <v>70</v>
      </c>
      <c r="C9" s="154" t="s">
        <v>205</v>
      </c>
      <c r="D9" s="154" t="s">
        <v>206</v>
      </c>
      <c r="E9" s="154" t="s">
        <v>116</v>
      </c>
      <c r="F9" s="154" t="s">
        <v>117</v>
      </c>
      <c r="G9" s="154" t="s">
        <v>207</v>
      </c>
      <c r="H9" s="154" t="s">
        <v>208</v>
      </c>
      <c r="I9" s="80">
        <v>826188</v>
      </c>
      <c r="J9" s="80">
        <v>826188</v>
      </c>
      <c r="K9" s="80"/>
      <c r="L9" s="80"/>
      <c r="M9" s="80">
        <v>826188</v>
      </c>
      <c r="N9" s="80"/>
      <c r="O9" s="80"/>
      <c r="P9" s="80"/>
      <c r="Q9" s="80"/>
      <c r="R9" s="80"/>
      <c r="S9" s="80"/>
      <c r="T9" s="80"/>
      <c r="U9" s="80"/>
      <c r="V9" s="80"/>
      <c r="W9" s="80"/>
      <c r="X9" s="80"/>
    </row>
    <row r="10" ht="20.25" customHeight="1" spans="1:24">
      <c r="A10" s="154" t="s">
        <v>204</v>
      </c>
      <c r="B10" s="154" t="s">
        <v>70</v>
      </c>
      <c r="C10" s="154" t="s">
        <v>209</v>
      </c>
      <c r="D10" s="154" t="s">
        <v>137</v>
      </c>
      <c r="E10" s="154" t="s">
        <v>136</v>
      </c>
      <c r="F10" s="154" t="s">
        <v>137</v>
      </c>
      <c r="G10" s="154" t="s">
        <v>210</v>
      </c>
      <c r="H10" s="154" t="s">
        <v>137</v>
      </c>
      <c r="I10" s="80">
        <v>256031.16</v>
      </c>
      <c r="J10" s="80">
        <v>256031.16</v>
      </c>
      <c r="K10" s="95"/>
      <c r="L10" s="95"/>
      <c r="M10" s="80">
        <v>256031.16</v>
      </c>
      <c r="N10" s="95"/>
      <c r="O10" s="80"/>
      <c r="P10" s="80"/>
      <c r="Q10" s="80"/>
      <c r="R10" s="80"/>
      <c r="S10" s="80"/>
      <c r="T10" s="80"/>
      <c r="U10" s="80"/>
      <c r="V10" s="80"/>
      <c r="W10" s="80"/>
      <c r="X10" s="80"/>
    </row>
    <row r="11" ht="20.25" customHeight="1" spans="1:24">
      <c r="A11" s="154" t="s">
        <v>204</v>
      </c>
      <c r="B11" s="154" t="s">
        <v>70</v>
      </c>
      <c r="C11" s="154" t="s">
        <v>211</v>
      </c>
      <c r="D11" s="154" t="s">
        <v>212</v>
      </c>
      <c r="E11" s="154" t="s">
        <v>116</v>
      </c>
      <c r="F11" s="154" t="s">
        <v>117</v>
      </c>
      <c r="G11" s="154" t="s">
        <v>213</v>
      </c>
      <c r="H11" s="154" t="s">
        <v>212</v>
      </c>
      <c r="I11" s="80">
        <v>12000</v>
      </c>
      <c r="J11" s="80">
        <v>12000</v>
      </c>
      <c r="K11" s="95"/>
      <c r="L11" s="95"/>
      <c r="M11" s="80">
        <v>12000</v>
      </c>
      <c r="N11" s="95"/>
      <c r="O11" s="80"/>
      <c r="P11" s="80"/>
      <c r="Q11" s="80"/>
      <c r="R11" s="80"/>
      <c r="S11" s="80"/>
      <c r="T11" s="80"/>
      <c r="U11" s="80"/>
      <c r="V11" s="80"/>
      <c r="W11" s="80"/>
      <c r="X11" s="80"/>
    </row>
    <row r="12" ht="20.25" customHeight="1" spans="1:24">
      <c r="A12" s="154" t="s">
        <v>204</v>
      </c>
      <c r="B12" s="154" t="s">
        <v>70</v>
      </c>
      <c r="C12" s="154" t="s">
        <v>214</v>
      </c>
      <c r="D12" s="154" t="s">
        <v>215</v>
      </c>
      <c r="E12" s="154" t="s">
        <v>107</v>
      </c>
      <c r="F12" s="154" t="s">
        <v>108</v>
      </c>
      <c r="G12" s="154" t="s">
        <v>216</v>
      </c>
      <c r="H12" s="154" t="s">
        <v>217</v>
      </c>
      <c r="I12" s="80">
        <v>21216</v>
      </c>
      <c r="J12" s="80">
        <v>21216</v>
      </c>
      <c r="K12" s="95"/>
      <c r="L12" s="95"/>
      <c r="M12" s="80">
        <v>21216</v>
      </c>
      <c r="N12" s="95"/>
      <c r="O12" s="80"/>
      <c r="P12" s="80"/>
      <c r="Q12" s="80"/>
      <c r="R12" s="80"/>
      <c r="S12" s="80"/>
      <c r="T12" s="80"/>
      <c r="U12" s="80"/>
      <c r="V12" s="80"/>
      <c r="W12" s="80"/>
      <c r="X12" s="80"/>
    </row>
    <row r="13" ht="20.25" customHeight="1" spans="1:24">
      <c r="A13" s="154" t="s">
        <v>204</v>
      </c>
      <c r="B13" s="154" t="s">
        <v>70</v>
      </c>
      <c r="C13" s="154" t="s">
        <v>218</v>
      </c>
      <c r="D13" s="154" t="s">
        <v>219</v>
      </c>
      <c r="E13" s="154" t="s">
        <v>116</v>
      </c>
      <c r="F13" s="154" t="s">
        <v>117</v>
      </c>
      <c r="G13" s="154" t="s">
        <v>220</v>
      </c>
      <c r="H13" s="154" t="s">
        <v>221</v>
      </c>
      <c r="I13" s="80">
        <v>168000</v>
      </c>
      <c r="J13" s="80">
        <v>168000</v>
      </c>
      <c r="K13" s="95"/>
      <c r="L13" s="95"/>
      <c r="M13" s="80">
        <v>168000</v>
      </c>
      <c r="N13" s="95"/>
      <c r="O13" s="80"/>
      <c r="P13" s="80"/>
      <c r="Q13" s="80"/>
      <c r="R13" s="80"/>
      <c r="S13" s="80"/>
      <c r="T13" s="80"/>
      <c r="U13" s="80"/>
      <c r="V13" s="80"/>
      <c r="W13" s="80"/>
      <c r="X13" s="80"/>
    </row>
    <row r="14" ht="20.25" customHeight="1" spans="1:24">
      <c r="A14" s="154" t="s">
        <v>204</v>
      </c>
      <c r="B14" s="154" t="s">
        <v>70</v>
      </c>
      <c r="C14" s="154" t="s">
        <v>222</v>
      </c>
      <c r="D14" s="154" t="s">
        <v>223</v>
      </c>
      <c r="E14" s="154" t="s">
        <v>116</v>
      </c>
      <c r="F14" s="154" t="s">
        <v>117</v>
      </c>
      <c r="G14" s="154" t="s">
        <v>224</v>
      </c>
      <c r="H14" s="154" t="s">
        <v>225</v>
      </c>
      <c r="I14" s="80">
        <v>68849</v>
      </c>
      <c r="J14" s="80">
        <v>68849</v>
      </c>
      <c r="K14" s="95"/>
      <c r="L14" s="95"/>
      <c r="M14" s="80">
        <v>68849</v>
      </c>
      <c r="N14" s="95"/>
      <c r="O14" s="80"/>
      <c r="P14" s="80"/>
      <c r="Q14" s="80"/>
      <c r="R14" s="80"/>
      <c r="S14" s="80"/>
      <c r="T14" s="80"/>
      <c r="U14" s="80"/>
      <c r="V14" s="80"/>
      <c r="W14" s="80"/>
      <c r="X14" s="80"/>
    </row>
    <row r="15" ht="20.25" customHeight="1" spans="1:24">
      <c r="A15" s="154" t="s">
        <v>204</v>
      </c>
      <c r="B15" s="154" t="s">
        <v>70</v>
      </c>
      <c r="C15" s="154" t="s">
        <v>226</v>
      </c>
      <c r="D15" s="154" t="s">
        <v>227</v>
      </c>
      <c r="E15" s="154" t="s">
        <v>116</v>
      </c>
      <c r="F15" s="154" t="s">
        <v>117</v>
      </c>
      <c r="G15" s="154" t="s">
        <v>220</v>
      </c>
      <c r="H15" s="154" t="s">
        <v>221</v>
      </c>
      <c r="I15" s="80">
        <v>360480</v>
      </c>
      <c r="J15" s="80">
        <v>360480</v>
      </c>
      <c r="K15" s="95"/>
      <c r="L15" s="95"/>
      <c r="M15" s="80">
        <v>360480</v>
      </c>
      <c r="N15" s="95"/>
      <c r="O15" s="80"/>
      <c r="P15" s="80"/>
      <c r="Q15" s="80"/>
      <c r="R15" s="80"/>
      <c r="S15" s="80"/>
      <c r="T15" s="80"/>
      <c r="U15" s="80"/>
      <c r="V15" s="80"/>
      <c r="W15" s="80"/>
      <c r="X15" s="80"/>
    </row>
    <row r="16" ht="20.25" customHeight="1" spans="1:24">
      <c r="A16" s="154" t="s">
        <v>204</v>
      </c>
      <c r="B16" s="154" t="s">
        <v>70</v>
      </c>
      <c r="C16" s="154" t="s">
        <v>226</v>
      </c>
      <c r="D16" s="154" t="s">
        <v>227</v>
      </c>
      <c r="E16" s="154" t="s">
        <v>116</v>
      </c>
      <c r="F16" s="154" t="s">
        <v>117</v>
      </c>
      <c r="G16" s="154" t="s">
        <v>220</v>
      </c>
      <c r="H16" s="154" t="s">
        <v>221</v>
      </c>
      <c r="I16" s="80">
        <v>191448</v>
      </c>
      <c r="J16" s="80">
        <v>191448</v>
      </c>
      <c r="K16" s="95"/>
      <c r="L16" s="95"/>
      <c r="M16" s="80">
        <v>191448</v>
      </c>
      <c r="N16" s="95"/>
      <c r="O16" s="80"/>
      <c r="P16" s="80"/>
      <c r="Q16" s="80"/>
      <c r="R16" s="80"/>
      <c r="S16" s="80"/>
      <c r="T16" s="80"/>
      <c r="U16" s="80"/>
      <c r="V16" s="80"/>
      <c r="W16" s="80"/>
      <c r="X16" s="80"/>
    </row>
    <row r="17" ht="20.25" customHeight="1" spans="1:24">
      <c r="A17" s="154" t="s">
        <v>204</v>
      </c>
      <c r="B17" s="154" t="s">
        <v>70</v>
      </c>
      <c r="C17" s="154" t="s">
        <v>228</v>
      </c>
      <c r="D17" s="154" t="s">
        <v>229</v>
      </c>
      <c r="E17" s="154" t="s">
        <v>125</v>
      </c>
      <c r="F17" s="154" t="s">
        <v>126</v>
      </c>
      <c r="G17" s="154" t="s">
        <v>230</v>
      </c>
      <c r="H17" s="154" t="s">
        <v>231</v>
      </c>
      <c r="I17" s="80">
        <v>26166</v>
      </c>
      <c r="J17" s="80">
        <v>26166</v>
      </c>
      <c r="K17" s="95"/>
      <c r="L17" s="95"/>
      <c r="M17" s="80">
        <v>26166</v>
      </c>
      <c r="N17" s="95"/>
      <c r="O17" s="80"/>
      <c r="P17" s="80"/>
      <c r="Q17" s="80"/>
      <c r="R17" s="80"/>
      <c r="S17" s="80"/>
      <c r="T17" s="80"/>
      <c r="U17" s="80"/>
      <c r="V17" s="80"/>
      <c r="W17" s="80"/>
      <c r="X17" s="80"/>
    </row>
    <row r="18" ht="20.25" customHeight="1" spans="1:24">
      <c r="A18" s="154" t="s">
        <v>204</v>
      </c>
      <c r="B18" s="154" t="s">
        <v>70</v>
      </c>
      <c r="C18" s="154" t="s">
        <v>228</v>
      </c>
      <c r="D18" s="154" t="s">
        <v>229</v>
      </c>
      <c r="E18" s="154" t="s">
        <v>127</v>
      </c>
      <c r="F18" s="154" t="s">
        <v>128</v>
      </c>
      <c r="G18" s="154" t="s">
        <v>232</v>
      </c>
      <c r="H18" s="154" t="s">
        <v>233</v>
      </c>
      <c r="I18" s="80">
        <v>3174</v>
      </c>
      <c r="J18" s="80">
        <v>3174</v>
      </c>
      <c r="K18" s="95"/>
      <c r="L18" s="95"/>
      <c r="M18" s="80">
        <v>3174</v>
      </c>
      <c r="N18" s="95"/>
      <c r="O18" s="80"/>
      <c r="P18" s="80"/>
      <c r="Q18" s="80"/>
      <c r="R18" s="80"/>
      <c r="S18" s="80"/>
      <c r="T18" s="80"/>
      <c r="U18" s="80"/>
      <c r="V18" s="80"/>
      <c r="W18" s="80"/>
      <c r="X18" s="80"/>
    </row>
    <row r="19" ht="20.25" customHeight="1" spans="1:24">
      <c r="A19" s="154" t="s">
        <v>204</v>
      </c>
      <c r="B19" s="154" t="s">
        <v>70</v>
      </c>
      <c r="C19" s="154" t="s">
        <v>234</v>
      </c>
      <c r="D19" s="154" t="s">
        <v>235</v>
      </c>
      <c r="E19" s="154" t="s">
        <v>101</v>
      </c>
      <c r="F19" s="154" t="s">
        <v>102</v>
      </c>
      <c r="G19" s="154" t="s">
        <v>236</v>
      </c>
      <c r="H19" s="154" t="s">
        <v>237</v>
      </c>
      <c r="I19" s="80">
        <v>341374.89</v>
      </c>
      <c r="J19" s="80">
        <v>341374.89</v>
      </c>
      <c r="K19" s="95"/>
      <c r="L19" s="95"/>
      <c r="M19" s="80">
        <v>341374.89</v>
      </c>
      <c r="N19" s="95"/>
      <c r="O19" s="80"/>
      <c r="P19" s="80"/>
      <c r="Q19" s="80"/>
      <c r="R19" s="80"/>
      <c r="S19" s="80"/>
      <c r="T19" s="80"/>
      <c r="U19" s="80"/>
      <c r="V19" s="80"/>
      <c r="W19" s="80"/>
      <c r="X19" s="80"/>
    </row>
    <row r="20" ht="20.25" customHeight="1" spans="1:24">
      <c r="A20" s="154" t="s">
        <v>204</v>
      </c>
      <c r="B20" s="154" t="s">
        <v>70</v>
      </c>
      <c r="C20" s="154" t="s">
        <v>238</v>
      </c>
      <c r="D20" s="154" t="s">
        <v>239</v>
      </c>
      <c r="E20" s="154" t="s">
        <v>103</v>
      </c>
      <c r="F20" s="154" t="s">
        <v>104</v>
      </c>
      <c r="G20" s="154" t="s">
        <v>240</v>
      </c>
      <c r="H20" s="154" t="s">
        <v>239</v>
      </c>
      <c r="I20" s="80">
        <v>110000</v>
      </c>
      <c r="J20" s="80">
        <v>110000</v>
      </c>
      <c r="K20" s="95"/>
      <c r="L20" s="95"/>
      <c r="M20" s="80">
        <v>110000</v>
      </c>
      <c r="N20" s="95"/>
      <c r="O20" s="80"/>
      <c r="P20" s="80"/>
      <c r="Q20" s="80"/>
      <c r="R20" s="80"/>
      <c r="S20" s="80"/>
      <c r="T20" s="80"/>
      <c r="U20" s="80"/>
      <c r="V20" s="80"/>
      <c r="W20" s="80"/>
      <c r="X20" s="80"/>
    </row>
    <row r="21" ht="20.25" customHeight="1" spans="1:24">
      <c r="A21" s="154" t="s">
        <v>204</v>
      </c>
      <c r="B21" s="154" t="s">
        <v>70</v>
      </c>
      <c r="C21" s="154" t="s">
        <v>241</v>
      </c>
      <c r="D21" s="154" t="s">
        <v>242</v>
      </c>
      <c r="E21" s="154" t="s">
        <v>116</v>
      </c>
      <c r="F21" s="154" t="s">
        <v>117</v>
      </c>
      <c r="G21" s="154" t="s">
        <v>243</v>
      </c>
      <c r="H21" s="154" t="s">
        <v>244</v>
      </c>
      <c r="I21" s="80">
        <v>120000</v>
      </c>
      <c r="J21" s="80">
        <v>120000</v>
      </c>
      <c r="K21" s="95"/>
      <c r="L21" s="95"/>
      <c r="M21" s="80">
        <v>120000</v>
      </c>
      <c r="N21" s="95"/>
      <c r="O21" s="80"/>
      <c r="P21" s="80"/>
      <c r="Q21" s="80"/>
      <c r="R21" s="80"/>
      <c r="S21" s="80"/>
      <c r="T21" s="80"/>
      <c r="U21" s="80"/>
      <c r="V21" s="80"/>
      <c r="W21" s="80"/>
      <c r="X21" s="80"/>
    </row>
    <row r="22" ht="20.25" customHeight="1" spans="1:24">
      <c r="A22" s="154" t="s">
        <v>204</v>
      </c>
      <c r="B22" s="154" t="s">
        <v>70</v>
      </c>
      <c r="C22" s="154" t="s">
        <v>241</v>
      </c>
      <c r="D22" s="154" t="s">
        <v>242</v>
      </c>
      <c r="E22" s="154" t="s">
        <v>116</v>
      </c>
      <c r="F22" s="154" t="s">
        <v>117</v>
      </c>
      <c r="G22" s="154" t="s">
        <v>243</v>
      </c>
      <c r="H22" s="154" t="s">
        <v>244</v>
      </c>
      <c r="I22" s="80">
        <v>518628</v>
      </c>
      <c r="J22" s="80">
        <v>518628</v>
      </c>
      <c r="K22" s="95"/>
      <c r="L22" s="95"/>
      <c r="M22" s="80">
        <v>518628</v>
      </c>
      <c r="N22" s="95"/>
      <c r="O22" s="80"/>
      <c r="P22" s="80"/>
      <c r="Q22" s="80"/>
      <c r="R22" s="80"/>
      <c r="S22" s="80"/>
      <c r="T22" s="80"/>
      <c r="U22" s="80"/>
      <c r="V22" s="80"/>
      <c r="W22" s="80"/>
      <c r="X22" s="80"/>
    </row>
    <row r="23" ht="20.25" customHeight="1" spans="1:24">
      <c r="A23" s="154" t="s">
        <v>204</v>
      </c>
      <c r="B23" s="154" t="s">
        <v>70</v>
      </c>
      <c r="C23" s="154" t="s">
        <v>245</v>
      </c>
      <c r="D23" s="154" t="s">
        <v>246</v>
      </c>
      <c r="E23" s="154" t="s">
        <v>127</v>
      </c>
      <c r="F23" s="154" t="s">
        <v>128</v>
      </c>
      <c r="G23" s="154" t="s">
        <v>232</v>
      </c>
      <c r="H23" s="154" t="s">
        <v>233</v>
      </c>
      <c r="I23" s="80">
        <v>4267.19</v>
      </c>
      <c r="J23" s="80">
        <v>4267.19</v>
      </c>
      <c r="K23" s="95"/>
      <c r="L23" s="95"/>
      <c r="M23" s="80">
        <v>4267.19</v>
      </c>
      <c r="N23" s="95"/>
      <c r="O23" s="80"/>
      <c r="P23" s="80"/>
      <c r="Q23" s="80"/>
      <c r="R23" s="80"/>
      <c r="S23" s="80"/>
      <c r="T23" s="80"/>
      <c r="U23" s="80"/>
      <c r="V23" s="80"/>
      <c r="W23" s="80"/>
      <c r="X23" s="80"/>
    </row>
    <row r="24" ht="20.25" customHeight="1" spans="1:24">
      <c r="A24" s="154" t="s">
        <v>204</v>
      </c>
      <c r="B24" s="154" t="s">
        <v>70</v>
      </c>
      <c r="C24" s="154" t="s">
        <v>247</v>
      </c>
      <c r="D24" s="154" t="s">
        <v>248</v>
      </c>
      <c r="E24" s="154" t="s">
        <v>111</v>
      </c>
      <c r="F24" s="154" t="s">
        <v>110</v>
      </c>
      <c r="G24" s="154" t="s">
        <v>232</v>
      </c>
      <c r="H24" s="154" t="s">
        <v>233</v>
      </c>
      <c r="I24" s="80">
        <v>14200.87</v>
      </c>
      <c r="J24" s="80">
        <v>14200.87</v>
      </c>
      <c r="K24" s="95"/>
      <c r="L24" s="95"/>
      <c r="M24" s="80">
        <v>14200.87</v>
      </c>
      <c r="N24" s="95"/>
      <c r="O24" s="80"/>
      <c r="P24" s="80"/>
      <c r="Q24" s="80"/>
      <c r="R24" s="80"/>
      <c r="S24" s="80"/>
      <c r="T24" s="80"/>
      <c r="U24" s="80"/>
      <c r="V24" s="80"/>
      <c r="W24" s="80"/>
      <c r="X24" s="80"/>
    </row>
    <row r="25" ht="20.25" customHeight="1" spans="1:24">
      <c r="A25" s="154" t="s">
        <v>204</v>
      </c>
      <c r="B25" s="154" t="s">
        <v>70</v>
      </c>
      <c r="C25" s="154" t="s">
        <v>249</v>
      </c>
      <c r="D25" s="154" t="s">
        <v>250</v>
      </c>
      <c r="E25" s="154" t="s">
        <v>123</v>
      </c>
      <c r="F25" s="154" t="s">
        <v>124</v>
      </c>
      <c r="G25" s="154" t="s">
        <v>251</v>
      </c>
      <c r="H25" s="154" t="s">
        <v>252</v>
      </c>
      <c r="I25" s="80">
        <v>3931.19</v>
      </c>
      <c r="J25" s="80">
        <v>3931.19</v>
      </c>
      <c r="K25" s="95"/>
      <c r="L25" s="95"/>
      <c r="M25" s="80">
        <v>3931.19</v>
      </c>
      <c r="N25" s="95"/>
      <c r="O25" s="80"/>
      <c r="P25" s="80"/>
      <c r="Q25" s="80"/>
      <c r="R25" s="80"/>
      <c r="S25" s="80"/>
      <c r="T25" s="80"/>
      <c r="U25" s="80"/>
      <c r="V25" s="80"/>
      <c r="W25" s="80"/>
      <c r="X25" s="80"/>
    </row>
    <row r="26" ht="20.25" customHeight="1" spans="1:24">
      <c r="A26" s="154" t="s">
        <v>204</v>
      </c>
      <c r="B26" s="154" t="s">
        <v>70</v>
      </c>
      <c r="C26" s="154" t="s">
        <v>249</v>
      </c>
      <c r="D26" s="154" t="s">
        <v>250</v>
      </c>
      <c r="E26" s="154" t="s">
        <v>123</v>
      </c>
      <c r="F26" s="154" t="s">
        <v>124</v>
      </c>
      <c r="G26" s="154" t="s">
        <v>251</v>
      </c>
      <c r="H26" s="154" t="s">
        <v>252</v>
      </c>
      <c r="I26" s="80">
        <v>153316.26</v>
      </c>
      <c r="J26" s="80">
        <v>153316.26</v>
      </c>
      <c r="K26" s="95"/>
      <c r="L26" s="95"/>
      <c r="M26" s="80">
        <v>153316.26</v>
      </c>
      <c r="N26" s="95"/>
      <c r="O26" s="80"/>
      <c r="P26" s="80"/>
      <c r="Q26" s="80"/>
      <c r="R26" s="80"/>
      <c r="S26" s="80"/>
      <c r="T26" s="80"/>
      <c r="U26" s="80"/>
      <c r="V26" s="80"/>
      <c r="W26" s="80"/>
      <c r="X26" s="80"/>
    </row>
    <row r="27" ht="20.25" customHeight="1" spans="1:24">
      <c r="A27" s="154" t="s">
        <v>204</v>
      </c>
      <c r="B27" s="154" t="s">
        <v>70</v>
      </c>
      <c r="C27" s="154" t="s">
        <v>249</v>
      </c>
      <c r="D27" s="154" t="s">
        <v>250</v>
      </c>
      <c r="E27" s="154" t="s">
        <v>123</v>
      </c>
      <c r="F27" s="154" t="s">
        <v>124</v>
      </c>
      <c r="G27" s="154" t="s">
        <v>251</v>
      </c>
      <c r="H27" s="154" t="s">
        <v>252</v>
      </c>
      <c r="I27" s="80">
        <v>17690.34</v>
      </c>
      <c r="J27" s="80">
        <v>17690.34</v>
      </c>
      <c r="K27" s="95"/>
      <c r="L27" s="95"/>
      <c r="M27" s="80">
        <v>17690.34</v>
      </c>
      <c r="N27" s="95"/>
      <c r="O27" s="80"/>
      <c r="P27" s="80"/>
      <c r="Q27" s="80"/>
      <c r="R27" s="80"/>
      <c r="S27" s="80"/>
      <c r="T27" s="80"/>
      <c r="U27" s="80"/>
      <c r="V27" s="80"/>
      <c r="W27" s="80"/>
      <c r="X27" s="80"/>
    </row>
    <row r="28" ht="20.25" customHeight="1" spans="1:24">
      <c r="A28" s="154" t="s">
        <v>204</v>
      </c>
      <c r="B28" s="154" t="s">
        <v>70</v>
      </c>
      <c r="C28" s="154" t="s">
        <v>249</v>
      </c>
      <c r="D28" s="154" t="s">
        <v>250</v>
      </c>
      <c r="E28" s="154" t="s">
        <v>125</v>
      </c>
      <c r="F28" s="154" t="s">
        <v>126</v>
      </c>
      <c r="G28" s="154" t="s">
        <v>230</v>
      </c>
      <c r="H28" s="154" t="s">
        <v>231</v>
      </c>
      <c r="I28" s="80">
        <v>98279.65</v>
      </c>
      <c r="J28" s="80">
        <v>98279.65</v>
      </c>
      <c r="K28" s="95"/>
      <c r="L28" s="95"/>
      <c r="M28" s="80">
        <v>98279.65</v>
      </c>
      <c r="N28" s="95"/>
      <c r="O28" s="80"/>
      <c r="P28" s="80"/>
      <c r="Q28" s="80"/>
      <c r="R28" s="80"/>
      <c r="S28" s="80"/>
      <c r="T28" s="80"/>
      <c r="U28" s="80"/>
      <c r="V28" s="80"/>
      <c r="W28" s="80"/>
      <c r="X28" s="80"/>
    </row>
    <row r="29" ht="20.25" customHeight="1" spans="1:24">
      <c r="A29" s="154" t="s">
        <v>204</v>
      </c>
      <c r="B29" s="154" t="s">
        <v>70</v>
      </c>
      <c r="C29" s="154" t="s">
        <v>249</v>
      </c>
      <c r="D29" s="154" t="s">
        <v>250</v>
      </c>
      <c r="E29" s="154" t="s">
        <v>127</v>
      </c>
      <c r="F29" s="154" t="s">
        <v>128</v>
      </c>
      <c r="G29" s="154" t="s">
        <v>232</v>
      </c>
      <c r="H29" s="154" t="s">
        <v>233</v>
      </c>
      <c r="I29" s="80">
        <v>10580</v>
      </c>
      <c r="J29" s="80">
        <v>10580</v>
      </c>
      <c r="K29" s="95"/>
      <c r="L29" s="95"/>
      <c r="M29" s="80">
        <v>10580</v>
      </c>
      <c r="N29" s="95"/>
      <c r="O29" s="80"/>
      <c r="P29" s="80"/>
      <c r="Q29" s="80"/>
      <c r="R29" s="80"/>
      <c r="S29" s="80"/>
      <c r="T29" s="80"/>
      <c r="U29" s="80"/>
      <c r="V29" s="80"/>
      <c r="W29" s="80"/>
      <c r="X29" s="80"/>
    </row>
    <row r="30" ht="20.25" customHeight="1" spans="1:24">
      <c r="A30" s="154" t="s">
        <v>204</v>
      </c>
      <c r="B30" s="154" t="s">
        <v>70</v>
      </c>
      <c r="C30" s="154" t="s">
        <v>253</v>
      </c>
      <c r="D30" s="154" t="s">
        <v>254</v>
      </c>
      <c r="E30" s="154" t="s">
        <v>118</v>
      </c>
      <c r="F30" s="154" t="s">
        <v>119</v>
      </c>
      <c r="G30" s="154" t="s">
        <v>255</v>
      </c>
      <c r="H30" s="154" t="s">
        <v>256</v>
      </c>
      <c r="I30" s="80">
        <v>84000</v>
      </c>
      <c r="J30" s="80">
        <v>84000</v>
      </c>
      <c r="K30" s="95"/>
      <c r="L30" s="95"/>
      <c r="M30" s="80">
        <v>84000</v>
      </c>
      <c r="N30" s="95"/>
      <c r="O30" s="80"/>
      <c r="P30" s="80"/>
      <c r="Q30" s="80"/>
      <c r="R30" s="80"/>
      <c r="S30" s="80"/>
      <c r="T30" s="80"/>
      <c r="U30" s="80"/>
      <c r="V30" s="80"/>
      <c r="W30" s="80"/>
      <c r="X30" s="80"/>
    </row>
    <row r="31" ht="20.25" customHeight="1" spans="1:24">
      <c r="A31" s="154" t="s">
        <v>204</v>
      </c>
      <c r="B31" s="154" t="s">
        <v>70</v>
      </c>
      <c r="C31" s="154" t="s">
        <v>257</v>
      </c>
      <c r="D31" s="154" t="s">
        <v>258</v>
      </c>
      <c r="E31" s="154" t="s">
        <v>118</v>
      </c>
      <c r="F31" s="154" t="s">
        <v>119</v>
      </c>
      <c r="G31" s="154" t="s">
        <v>216</v>
      </c>
      <c r="H31" s="154" t="s">
        <v>217</v>
      </c>
      <c r="I31" s="80">
        <v>17040</v>
      </c>
      <c r="J31" s="80">
        <v>17040</v>
      </c>
      <c r="K31" s="95"/>
      <c r="L31" s="95"/>
      <c r="M31" s="80">
        <v>17040</v>
      </c>
      <c r="N31" s="95"/>
      <c r="O31" s="80"/>
      <c r="P31" s="80"/>
      <c r="Q31" s="80"/>
      <c r="R31" s="80"/>
      <c r="S31" s="80"/>
      <c r="T31" s="80"/>
      <c r="U31" s="80"/>
      <c r="V31" s="80"/>
      <c r="W31" s="80"/>
      <c r="X31" s="80"/>
    </row>
    <row r="32" ht="17.25" customHeight="1" spans="1:24">
      <c r="A32" s="35" t="s">
        <v>176</v>
      </c>
      <c r="B32" s="36"/>
      <c r="C32" s="155"/>
      <c r="D32" s="155"/>
      <c r="E32" s="155"/>
      <c r="F32" s="155"/>
      <c r="G32" s="155"/>
      <c r="H32" s="156"/>
      <c r="I32" s="80">
        <v>3414860.55</v>
      </c>
      <c r="J32" s="80">
        <v>3414860.55</v>
      </c>
      <c r="K32" s="80"/>
      <c r="L32" s="80"/>
      <c r="M32" s="80">
        <v>3414860.55</v>
      </c>
      <c r="N32" s="80"/>
      <c r="O32" s="80"/>
      <c r="P32" s="80"/>
      <c r="Q32" s="80"/>
      <c r="R32" s="80"/>
      <c r="S32" s="80"/>
      <c r="T32" s="80"/>
      <c r="U32" s="80"/>
      <c r="V32" s="80"/>
      <c r="W32" s="80"/>
      <c r="X32" s="80"/>
    </row>
  </sheetData>
  <mergeCells count="31">
    <mergeCell ref="A2:X2"/>
    <mergeCell ref="A3:H3"/>
    <mergeCell ref="I4:X4"/>
    <mergeCell ref="J5:N5"/>
    <mergeCell ref="O5:Q5"/>
    <mergeCell ref="S5:X5"/>
    <mergeCell ref="A32:H32"/>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9"/>
  <sheetViews>
    <sheetView showZeros="0" workbookViewId="0">
      <selection activeCell="C35" sqref="C35"/>
    </sheetView>
  </sheetViews>
  <sheetFormatPr defaultColWidth="9.14166666666667" defaultRowHeight="13.5"/>
  <cols>
    <col min="1" max="1" width="10.2833333333333" customWidth="1"/>
    <col min="2" max="2" width="35.75" customWidth="1"/>
    <col min="3" max="3" width="58.875" customWidth="1"/>
    <col min="4" max="4" width="26.37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spans="2:23">
      <c r="B1" s="137"/>
      <c r="E1" s="2"/>
      <c r="F1" s="2"/>
      <c r="G1" s="2"/>
      <c r="H1" s="2"/>
      <c r="U1" s="137"/>
      <c r="W1" s="149" t="s">
        <v>259</v>
      </c>
    </row>
    <row r="2" ht="28.5" spans="1:23">
      <c r="A2" s="4" t="str">
        <f>"2025"&amp;"年部门项目支出预算表"</f>
        <v>2025年部门项目支出预算表</v>
      </c>
      <c r="B2" s="4"/>
      <c r="C2" s="4"/>
      <c r="D2" s="4"/>
      <c r="E2" s="4"/>
      <c r="F2" s="4"/>
      <c r="G2" s="4"/>
      <c r="H2" s="4"/>
      <c r="I2" s="4"/>
      <c r="J2" s="4"/>
      <c r="K2" s="4"/>
      <c r="L2" s="4"/>
      <c r="M2" s="4"/>
      <c r="N2" s="4"/>
      <c r="O2" s="4"/>
      <c r="P2" s="4"/>
      <c r="Q2" s="4"/>
      <c r="R2" s="4"/>
      <c r="S2" s="4"/>
      <c r="T2" s="4"/>
      <c r="U2" s="4"/>
      <c r="V2" s="4"/>
      <c r="W2" s="4"/>
    </row>
    <row r="3" spans="1:23">
      <c r="A3" s="5" t="str">
        <f>"单位名称："&amp;"禄劝彝族苗族自治县皎平渡镇卫生院"</f>
        <v>单位名称：禄劝彝族苗族自治县皎平渡镇卫生院</v>
      </c>
      <c r="B3" s="6"/>
      <c r="C3" s="6"/>
      <c r="D3" s="6"/>
      <c r="E3" s="6"/>
      <c r="F3" s="6"/>
      <c r="G3" s="6"/>
      <c r="H3" s="6"/>
      <c r="I3" s="7"/>
      <c r="J3" s="7"/>
      <c r="K3" s="7"/>
      <c r="L3" s="7"/>
      <c r="M3" s="7"/>
      <c r="N3" s="7"/>
      <c r="O3" s="7"/>
      <c r="P3" s="7"/>
      <c r="Q3" s="7"/>
      <c r="U3" s="137"/>
      <c r="W3" s="121" t="s">
        <v>1</v>
      </c>
    </row>
    <row r="4" spans="1:23">
      <c r="A4" s="9" t="s">
        <v>260</v>
      </c>
      <c r="B4" s="10" t="s">
        <v>188</v>
      </c>
      <c r="C4" s="9" t="s">
        <v>189</v>
      </c>
      <c r="D4" s="9" t="s">
        <v>261</v>
      </c>
      <c r="E4" s="10" t="s">
        <v>190</v>
      </c>
      <c r="F4" s="10" t="s">
        <v>191</v>
      </c>
      <c r="G4" s="10" t="s">
        <v>262</v>
      </c>
      <c r="H4" s="10" t="s">
        <v>263</v>
      </c>
      <c r="I4" s="30" t="s">
        <v>55</v>
      </c>
      <c r="J4" s="11" t="s">
        <v>264</v>
      </c>
      <c r="K4" s="12"/>
      <c r="L4" s="12"/>
      <c r="M4" s="13"/>
      <c r="N4" s="11" t="s">
        <v>196</v>
      </c>
      <c r="O4" s="12"/>
      <c r="P4" s="13"/>
      <c r="Q4" s="10" t="s">
        <v>61</v>
      </c>
      <c r="R4" s="11" t="s">
        <v>62</v>
      </c>
      <c r="S4" s="12"/>
      <c r="T4" s="12"/>
      <c r="U4" s="12"/>
      <c r="V4" s="12"/>
      <c r="W4" s="13"/>
    </row>
    <row r="5" spans="1:23">
      <c r="A5" s="14"/>
      <c r="B5" s="31"/>
      <c r="C5" s="14"/>
      <c r="D5" s="14"/>
      <c r="E5" s="15"/>
      <c r="F5" s="15"/>
      <c r="G5" s="15"/>
      <c r="H5" s="15"/>
      <c r="I5" s="31"/>
      <c r="J5" s="144" t="s">
        <v>58</v>
      </c>
      <c r="K5" s="145"/>
      <c r="L5" s="10" t="s">
        <v>59</v>
      </c>
      <c r="M5" s="10" t="s">
        <v>60</v>
      </c>
      <c r="N5" s="10" t="s">
        <v>58</v>
      </c>
      <c r="O5" s="10" t="s">
        <v>59</v>
      </c>
      <c r="P5" s="10" t="s">
        <v>60</v>
      </c>
      <c r="Q5" s="15"/>
      <c r="R5" s="10" t="s">
        <v>57</v>
      </c>
      <c r="S5" s="10" t="s">
        <v>64</v>
      </c>
      <c r="T5" s="10" t="s">
        <v>202</v>
      </c>
      <c r="U5" s="10" t="s">
        <v>66</v>
      </c>
      <c r="V5" s="10" t="s">
        <v>67</v>
      </c>
      <c r="W5" s="10" t="s">
        <v>68</v>
      </c>
    </row>
    <row r="6" spans="1:23">
      <c r="A6" s="31"/>
      <c r="B6" s="31"/>
      <c r="C6" s="31"/>
      <c r="D6" s="31"/>
      <c r="E6" s="31"/>
      <c r="F6" s="31"/>
      <c r="G6" s="31"/>
      <c r="H6" s="31"/>
      <c r="I6" s="31"/>
      <c r="J6" s="146" t="s">
        <v>57</v>
      </c>
      <c r="K6" s="147"/>
      <c r="L6" s="31"/>
      <c r="M6" s="31"/>
      <c r="N6" s="31"/>
      <c r="O6" s="31"/>
      <c r="P6" s="31"/>
      <c r="Q6" s="31"/>
      <c r="R6" s="31"/>
      <c r="S6" s="31"/>
      <c r="T6" s="31"/>
      <c r="U6" s="31"/>
      <c r="V6" s="31"/>
      <c r="W6" s="31"/>
    </row>
    <row r="7" spans="1:23">
      <c r="A7" s="17"/>
      <c r="B7" s="19"/>
      <c r="C7" s="17"/>
      <c r="D7" s="17"/>
      <c r="E7" s="18"/>
      <c r="F7" s="18"/>
      <c r="G7" s="18"/>
      <c r="H7" s="18"/>
      <c r="I7" s="19"/>
      <c r="J7" s="68" t="s">
        <v>57</v>
      </c>
      <c r="K7" s="68" t="s">
        <v>265</v>
      </c>
      <c r="L7" s="18"/>
      <c r="M7" s="18"/>
      <c r="N7" s="18"/>
      <c r="O7" s="18"/>
      <c r="P7" s="18"/>
      <c r="Q7" s="18"/>
      <c r="R7" s="18"/>
      <c r="S7" s="18"/>
      <c r="T7" s="18"/>
      <c r="U7" s="19"/>
      <c r="V7" s="18"/>
      <c r="W7" s="18"/>
    </row>
    <row r="8" spans="1:23">
      <c r="A8" s="20">
        <v>1</v>
      </c>
      <c r="B8" s="20">
        <v>2</v>
      </c>
      <c r="C8" s="20">
        <v>3</v>
      </c>
      <c r="D8" s="20">
        <v>4</v>
      </c>
      <c r="E8" s="20">
        <v>5</v>
      </c>
      <c r="F8" s="20">
        <v>6</v>
      </c>
      <c r="G8" s="20">
        <v>7</v>
      </c>
      <c r="H8" s="20">
        <v>8</v>
      </c>
      <c r="I8" s="20">
        <v>9</v>
      </c>
      <c r="J8" s="20">
        <v>10</v>
      </c>
      <c r="K8" s="20">
        <v>11</v>
      </c>
      <c r="L8" s="38">
        <v>12</v>
      </c>
      <c r="M8" s="38">
        <v>13</v>
      </c>
      <c r="N8" s="38">
        <v>14</v>
      </c>
      <c r="O8" s="38">
        <v>15</v>
      </c>
      <c r="P8" s="38">
        <v>16</v>
      </c>
      <c r="Q8" s="38">
        <v>17</v>
      </c>
      <c r="R8" s="38">
        <v>18</v>
      </c>
      <c r="S8" s="38">
        <v>19</v>
      </c>
      <c r="T8" s="38">
        <v>20</v>
      </c>
      <c r="U8" s="20">
        <v>21</v>
      </c>
      <c r="V8" s="38">
        <v>22</v>
      </c>
      <c r="W8" s="20">
        <v>23</v>
      </c>
    </row>
    <row r="9" spans="1:23">
      <c r="A9" s="70" t="s">
        <v>266</v>
      </c>
      <c r="B9" s="70" t="s">
        <v>267</v>
      </c>
      <c r="C9" s="70" t="s">
        <v>268</v>
      </c>
      <c r="D9" s="70" t="s">
        <v>70</v>
      </c>
      <c r="E9" s="70" t="s">
        <v>116</v>
      </c>
      <c r="F9" s="70" t="s">
        <v>117</v>
      </c>
      <c r="G9" s="70" t="s">
        <v>269</v>
      </c>
      <c r="H9" s="70" t="s">
        <v>270</v>
      </c>
      <c r="I9" s="80">
        <v>18479.26</v>
      </c>
      <c r="J9" s="80"/>
      <c r="K9" s="80"/>
      <c r="L9" s="80"/>
      <c r="M9" s="80"/>
      <c r="N9" s="80">
        <v>18479.26</v>
      </c>
      <c r="O9" s="80"/>
      <c r="P9" s="80"/>
      <c r="Q9" s="80"/>
      <c r="R9" s="80"/>
      <c r="S9" s="80"/>
      <c r="T9" s="80"/>
      <c r="U9" s="80"/>
      <c r="V9" s="80"/>
      <c r="W9" s="80"/>
    </row>
    <row r="10" ht="22.5" spans="1:23">
      <c r="A10" s="70" t="s">
        <v>266</v>
      </c>
      <c r="B10" s="70" t="s">
        <v>271</v>
      </c>
      <c r="C10" s="70" t="s">
        <v>272</v>
      </c>
      <c r="D10" s="70" t="s">
        <v>70</v>
      </c>
      <c r="E10" s="70" t="s">
        <v>118</v>
      </c>
      <c r="F10" s="70" t="s">
        <v>119</v>
      </c>
      <c r="G10" s="70" t="s">
        <v>216</v>
      </c>
      <c r="H10" s="70" t="s">
        <v>217</v>
      </c>
      <c r="I10" s="80">
        <v>4224</v>
      </c>
      <c r="J10" s="80"/>
      <c r="K10" s="80"/>
      <c r="L10" s="80"/>
      <c r="M10" s="80"/>
      <c r="N10" s="80">
        <v>4224</v>
      </c>
      <c r="O10" s="80"/>
      <c r="P10" s="80"/>
      <c r="Q10" s="80"/>
      <c r="R10" s="80"/>
      <c r="S10" s="80"/>
      <c r="T10" s="80"/>
      <c r="U10" s="80"/>
      <c r="V10" s="80"/>
      <c r="W10" s="80"/>
    </row>
    <row r="11" spans="1:23">
      <c r="A11" s="70" t="s">
        <v>273</v>
      </c>
      <c r="B11" s="70" t="s">
        <v>274</v>
      </c>
      <c r="C11" s="70" t="s">
        <v>275</v>
      </c>
      <c r="D11" s="70" t="s">
        <v>70</v>
      </c>
      <c r="E11" s="70" t="s">
        <v>131</v>
      </c>
      <c r="F11" s="70" t="s">
        <v>130</v>
      </c>
      <c r="G11" s="70" t="s">
        <v>269</v>
      </c>
      <c r="H11" s="70" t="s">
        <v>270</v>
      </c>
      <c r="I11" s="80">
        <v>200000</v>
      </c>
      <c r="J11" s="80"/>
      <c r="K11" s="80"/>
      <c r="L11" s="80"/>
      <c r="M11" s="80"/>
      <c r="N11" s="80">
        <v>200000</v>
      </c>
      <c r="O11" s="80"/>
      <c r="P11" s="80"/>
      <c r="Q11" s="80"/>
      <c r="R11" s="80"/>
      <c r="S11" s="80"/>
      <c r="T11" s="80"/>
      <c r="U11" s="80"/>
      <c r="V11" s="80"/>
      <c r="W11" s="80"/>
    </row>
    <row r="12" spans="1:23">
      <c r="A12" s="70" t="s">
        <v>273</v>
      </c>
      <c r="B12" s="70" t="s">
        <v>274</v>
      </c>
      <c r="C12" s="70" t="s">
        <v>275</v>
      </c>
      <c r="D12" s="70" t="s">
        <v>70</v>
      </c>
      <c r="E12" s="70" t="s">
        <v>131</v>
      </c>
      <c r="F12" s="70" t="s">
        <v>130</v>
      </c>
      <c r="G12" s="70" t="s">
        <v>269</v>
      </c>
      <c r="H12" s="70" t="s">
        <v>270</v>
      </c>
      <c r="I12" s="80">
        <v>100000</v>
      </c>
      <c r="J12" s="80"/>
      <c r="K12" s="80"/>
      <c r="L12" s="80"/>
      <c r="M12" s="80"/>
      <c r="N12" s="80">
        <v>100000</v>
      </c>
      <c r="O12" s="80"/>
      <c r="P12" s="80"/>
      <c r="Q12" s="80"/>
      <c r="R12" s="80"/>
      <c r="S12" s="80"/>
      <c r="T12" s="80"/>
      <c r="U12" s="80"/>
      <c r="V12" s="80"/>
      <c r="W12" s="80"/>
    </row>
    <row r="13" spans="1:23">
      <c r="A13" s="70" t="s">
        <v>273</v>
      </c>
      <c r="B13" s="70" t="s">
        <v>276</v>
      </c>
      <c r="C13" s="70" t="s">
        <v>277</v>
      </c>
      <c r="D13" s="70" t="s">
        <v>70</v>
      </c>
      <c r="E13" s="70" t="s">
        <v>116</v>
      </c>
      <c r="F13" s="70" t="s">
        <v>117</v>
      </c>
      <c r="G13" s="70" t="s">
        <v>269</v>
      </c>
      <c r="H13" s="70" t="s">
        <v>270</v>
      </c>
      <c r="I13" s="80">
        <v>60000</v>
      </c>
      <c r="J13" s="80"/>
      <c r="K13" s="80"/>
      <c r="L13" s="80"/>
      <c r="M13" s="80"/>
      <c r="N13" s="80">
        <v>60000</v>
      </c>
      <c r="O13" s="80"/>
      <c r="P13" s="80"/>
      <c r="Q13" s="80"/>
      <c r="R13" s="80"/>
      <c r="S13" s="80"/>
      <c r="T13" s="80"/>
      <c r="U13" s="80"/>
      <c r="V13" s="80"/>
      <c r="W13" s="80"/>
    </row>
    <row r="14" spans="1:23">
      <c r="A14" s="70" t="s">
        <v>273</v>
      </c>
      <c r="B14" s="36" t="s">
        <v>278</v>
      </c>
      <c r="C14" s="138" t="s">
        <v>279</v>
      </c>
      <c r="D14" s="139" t="s">
        <v>70</v>
      </c>
      <c r="E14" s="140">
        <v>2100408</v>
      </c>
      <c r="F14" s="140" t="s">
        <v>280</v>
      </c>
      <c r="G14" s="141" t="s">
        <v>281</v>
      </c>
      <c r="H14" s="142" t="s">
        <v>282</v>
      </c>
      <c r="I14" s="148">
        <v>37723</v>
      </c>
      <c r="J14" s="148"/>
      <c r="K14" s="148"/>
      <c r="L14" s="148"/>
      <c r="M14" s="148"/>
      <c r="N14" s="148">
        <v>37723</v>
      </c>
      <c r="O14" s="80"/>
      <c r="P14" s="80"/>
      <c r="Q14" s="80"/>
      <c r="R14" s="80"/>
      <c r="S14" s="80"/>
      <c r="T14" s="80"/>
      <c r="U14" s="80"/>
      <c r="V14" s="80"/>
      <c r="W14" s="80"/>
    </row>
    <row r="15" spans="1:23">
      <c r="A15" s="70" t="s">
        <v>273</v>
      </c>
      <c r="B15" s="36" t="s">
        <v>283</v>
      </c>
      <c r="C15" s="138" t="s">
        <v>284</v>
      </c>
      <c r="D15" s="139" t="s">
        <v>70</v>
      </c>
      <c r="E15" s="140">
        <v>2100408</v>
      </c>
      <c r="F15" s="140" t="s">
        <v>280</v>
      </c>
      <c r="G15" s="141" t="s">
        <v>281</v>
      </c>
      <c r="H15" s="142" t="s">
        <v>282</v>
      </c>
      <c r="I15" s="148">
        <v>50000</v>
      </c>
      <c r="J15" s="148"/>
      <c r="K15" s="148"/>
      <c r="L15" s="148"/>
      <c r="M15" s="148"/>
      <c r="N15" s="148">
        <v>50000</v>
      </c>
      <c r="O15" s="80"/>
      <c r="P15" s="80"/>
      <c r="Q15" s="80"/>
      <c r="R15" s="80"/>
      <c r="S15" s="80"/>
      <c r="T15" s="80"/>
      <c r="U15" s="80"/>
      <c r="V15" s="80"/>
      <c r="W15" s="80"/>
    </row>
    <row r="16" spans="1:23">
      <c r="A16" s="70" t="s">
        <v>273</v>
      </c>
      <c r="B16" s="36" t="s">
        <v>285</v>
      </c>
      <c r="C16" s="142" t="s">
        <v>286</v>
      </c>
      <c r="D16" s="139" t="s">
        <v>70</v>
      </c>
      <c r="E16" s="140">
        <v>2100408</v>
      </c>
      <c r="F16" s="143" t="s">
        <v>280</v>
      </c>
      <c r="G16" s="141" t="s">
        <v>281</v>
      </c>
      <c r="H16" s="142" t="s">
        <v>282</v>
      </c>
      <c r="I16" s="148">
        <v>329370.29</v>
      </c>
      <c r="J16" s="148"/>
      <c r="K16" s="148"/>
      <c r="L16" s="148"/>
      <c r="M16" s="148"/>
      <c r="N16" s="148">
        <v>329370.29</v>
      </c>
      <c r="O16" s="80"/>
      <c r="P16" s="80"/>
      <c r="Q16" s="80"/>
      <c r="R16" s="80"/>
      <c r="S16" s="80"/>
      <c r="T16" s="80"/>
      <c r="U16" s="80"/>
      <c r="V16" s="80"/>
      <c r="W16" s="80"/>
    </row>
    <row r="17" ht="22.5" spans="1:23">
      <c r="A17" s="70" t="s">
        <v>273</v>
      </c>
      <c r="B17" s="36" t="s">
        <v>287</v>
      </c>
      <c r="C17" s="138" t="s">
        <v>288</v>
      </c>
      <c r="D17" s="139" t="s">
        <v>70</v>
      </c>
      <c r="E17" s="139" t="s">
        <v>118</v>
      </c>
      <c r="F17" s="139" t="s">
        <v>119</v>
      </c>
      <c r="G17" s="141">
        <v>30305</v>
      </c>
      <c r="H17" s="142" t="s">
        <v>217</v>
      </c>
      <c r="I17" s="148">
        <v>900</v>
      </c>
      <c r="J17" s="148"/>
      <c r="K17" s="148"/>
      <c r="L17" s="148"/>
      <c r="M17" s="148"/>
      <c r="N17" s="148">
        <v>900</v>
      </c>
      <c r="O17" s="80"/>
      <c r="P17" s="80"/>
      <c r="Q17" s="80"/>
      <c r="R17" s="80"/>
      <c r="S17" s="80"/>
      <c r="T17" s="80"/>
      <c r="U17" s="80"/>
      <c r="V17" s="80"/>
      <c r="W17" s="80"/>
    </row>
    <row r="18" spans="1:23">
      <c r="A18" s="70" t="s">
        <v>273</v>
      </c>
      <c r="B18" s="36" t="s">
        <v>289</v>
      </c>
      <c r="C18" s="142" t="s">
        <v>290</v>
      </c>
      <c r="D18" s="139" t="s">
        <v>70</v>
      </c>
      <c r="E18" s="140">
        <v>2100408</v>
      </c>
      <c r="F18" s="140" t="s">
        <v>280</v>
      </c>
      <c r="G18" s="141">
        <v>30227</v>
      </c>
      <c r="H18" s="142" t="s">
        <v>282</v>
      </c>
      <c r="I18" s="148">
        <v>200000</v>
      </c>
      <c r="J18" s="148"/>
      <c r="K18" s="148"/>
      <c r="L18" s="148"/>
      <c r="M18" s="148"/>
      <c r="N18" s="148">
        <v>200000</v>
      </c>
      <c r="O18" s="80"/>
      <c r="P18" s="80"/>
      <c r="Q18" s="80"/>
      <c r="R18" s="80"/>
      <c r="S18" s="80"/>
      <c r="T18" s="80"/>
      <c r="U18" s="80"/>
      <c r="V18" s="80"/>
      <c r="W18" s="80"/>
    </row>
    <row r="19" spans="1:23">
      <c r="A19" s="35" t="s">
        <v>176</v>
      </c>
      <c r="B19" s="36"/>
      <c r="C19" s="36"/>
      <c r="D19" s="36"/>
      <c r="E19" s="36"/>
      <c r="F19" s="36"/>
      <c r="G19" s="36"/>
      <c r="H19" s="37"/>
      <c r="I19" s="148">
        <f>SUM(I9:I18)</f>
        <v>1000696.55</v>
      </c>
      <c r="J19" s="148"/>
      <c r="K19" s="148"/>
      <c r="L19" s="148"/>
      <c r="M19" s="148"/>
      <c r="N19" s="148">
        <f>SUM(N9:N18)</f>
        <v>1000696.55</v>
      </c>
      <c r="O19" s="80"/>
      <c r="P19" s="80"/>
      <c r="Q19" s="80"/>
      <c r="R19" s="80"/>
      <c r="S19" s="80"/>
      <c r="T19" s="80"/>
      <c r="U19" s="80"/>
      <c r="V19" s="80"/>
      <c r="W19" s="80"/>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8"/>
  <sheetViews>
    <sheetView showZeros="0" zoomScale="70" zoomScaleNormal="70" workbookViewId="0">
      <selection activeCell="B27" sqref="B27"/>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3" t="s">
        <v>291</v>
      </c>
    </row>
    <row r="2" ht="39.75" customHeight="1" spans="1:10">
      <c r="A2" s="66" t="str">
        <f>"2025"&amp;"年部门项目支出绩效目标表"</f>
        <v>2025年部门项目支出绩效目标表</v>
      </c>
      <c r="B2" s="4"/>
      <c r="C2" s="4"/>
      <c r="D2" s="4"/>
      <c r="E2" s="4"/>
      <c r="F2" s="67"/>
      <c r="G2" s="4"/>
      <c r="H2" s="67"/>
      <c r="I2" s="67"/>
      <c r="J2" s="4"/>
    </row>
    <row r="3" ht="17.25" customHeight="1" spans="1:1">
      <c r="A3" s="5" t="str">
        <f>"单位名称："&amp;"禄劝彝族苗族自治县皎平渡镇卫生院"</f>
        <v>单位名称：禄劝彝族苗族自治县皎平渡镇卫生院</v>
      </c>
    </row>
    <row r="4" ht="44.25" customHeight="1" spans="1:10">
      <c r="A4" s="68" t="s">
        <v>189</v>
      </c>
      <c r="B4" s="68" t="s">
        <v>292</v>
      </c>
      <c r="C4" s="68" t="s">
        <v>293</v>
      </c>
      <c r="D4" s="68" t="s">
        <v>294</v>
      </c>
      <c r="E4" s="68" t="s">
        <v>295</v>
      </c>
      <c r="F4" s="69" t="s">
        <v>296</v>
      </c>
      <c r="G4" s="68" t="s">
        <v>297</v>
      </c>
      <c r="H4" s="69" t="s">
        <v>298</v>
      </c>
      <c r="I4" s="69" t="s">
        <v>299</v>
      </c>
      <c r="J4" s="68" t="s">
        <v>300</v>
      </c>
    </row>
    <row r="5" ht="18.75" customHeight="1" spans="1:10">
      <c r="A5" s="136">
        <v>1</v>
      </c>
      <c r="B5" s="136">
        <v>2</v>
      </c>
      <c r="C5" s="136">
        <v>3</v>
      </c>
      <c r="D5" s="136">
        <v>4</v>
      </c>
      <c r="E5" s="136">
        <v>5</v>
      </c>
      <c r="F5" s="38">
        <v>6</v>
      </c>
      <c r="G5" s="136">
        <v>7</v>
      </c>
      <c r="H5" s="38">
        <v>8</v>
      </c>
      <c r="I5" s="38">
        <v>9</v>
      </c>
      <c r="J5" s="136">
        <v>10</v>
      </c>
    </row>
    <row r="6" ht="42" customHeight="1" spans="1:10">
      <c r="A6" s="32"/>
      <c r="B6" s="70"/>
      <c r="C6" s="70"/>
      <c r="D6" s="70"/>
      <c r="E6" s="56"/>
      <c r="F6" s="71"/>
      <c r="G6" s="56"/>
      <c r="H6" s="71"/>
      <c r="I6" s="71"/>
      <c r="J6" s="56"/>
    </row>
    <row r="7" ht="42" customHeight="1" spans="1:10">
      <c r="A7" s="32"/>
      <c r="B7" s="21"/>
      <c r="C7" s="21"/>
      <c r="D7" s="21"/>
      <c r="E7" s="32"/>
      <c r="F7" s="21"/>
      <c r="G7" s="32"/>
      <c r="H7" s="21"/>
      <c r="I7" s="21"/>
      <c r="J7" s="32"/>
    </row>
    <row r="8" s="1" customFormat="1" ht="14.25" customHeight="1" spans="1:257">
      <c r="A8" s="27" t="s">
        <v>184</v>
      </c>
      <c r="B8" s="27"/>
      <c r="C8" s="27"/>
      <c r="D8" s="27"/>
      <c r="E8" s="27"/>
      <c r="F8" s="27"/>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row>
  </sheetData>
  <mergeCells count="3">
    <mergeCell ref="A2:J2"/>
    <mergeCell ref="A3:H3"/>
    <mergeCell ref="A8:F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10"/>
  <sheetViews>
    <sheetView showZeros="0" workbookViewId="0">
      <selection activeCell="E33" sqref="E33"/>
    </sheetView>
  </sheetViews>
  <sheetFormatPr defaultColWidth="9.14166666666667" defaultRowHeight="14.25" customHeight="1"/>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2">
        <v>1</v>
      </c>
      <c r="B1" s="123">
        <v>0</v>
      </c>
      <c r="C1" s="122">
        <v>1</v>
      </c>
      <c r="D1" s="124"/>
      <c r="E1" s="124"/>
      <c r="F1" s="121" t="s">
        <v>301</v>
      </c>
    </row>
    <row r="2" ht="42" customHeight="1" spans="1:6">
      <c r="A2" s="125" t="str">
        <f>"2025"&amp;"年部门政府性基金预算支出预算表"</f>
        <v>2025年部门政府性基金预算支出预算表</v>
      </c>
      <c r="B2" s="125" t="s">
        <v>302</v>
      </c>
      <c r="C2" s="126"/>
      <c r="D2" s="127"/>
      <c r="E2" s="127"/>
      <c r="F2" s="127"/>
    </row>
    <row r="3" ht="13.5" customHeight="1" spans="1:6">
      <c r="A3" s="5" t="str">
        <f>"单位名称："&amp;"禄劝彝族苗族自治县皎平渡镇卫生院"</f>
        <v>单位名称：禄劝彝族苗族自治县皎平渡镇卫生院</v>
      </c>
      <c r="B3" s="5" t="s">
        <v>303</v>
      </c>
      <c r="C3" s="122"/>
      <c r="D3" s="124"/>
      <c r="E3" s="124"/>
      <c r="F3" s="121" t="s">
        <v>1</v>
      </c>
    </row>
    <row r="4" ht="19.5" customHeight="1" spans="1:6">
      <c r="A4" s="128" t="s">
        <v>187</v>
      </c>
      <c r="B4" s="129" t="s">
        <v>72</v>
      </c>
      <c r="C4" s="128" t="s">
        <v>73</v>
      </c>
      <c r="D4" s="11" t="s">
        <v>304</v>
      </c>
      <c r="E4" s="12"/>
      <c r="F4" s="13"/>
    </row>
    <row r="5" ht="18.75" customHeight="1" spans="1:6">
      <c r="A5" s="130"/>
      <c r="B5" s="131"/>
      <c r="C5" s="130"/>
      <c r="D5" s="16" t="s">
        <v>55</v>
      </c>
      <c r="E5" s="11" t="s">
        <v>75</v>
      </c>
      <c r="F5" s="16" t="s">
        <v>76</v>
      </c>
    </row>
    <row r="6" ht="18.75" customHeight="1" spans="1:6">
      <c r="A6" s="69">
        <v>1</v>
      </c>
      <c r="B6" s="132" t="s">
        <v>83</v>
      </c>
      <c r="C6" s="69">
        <v>3</v>
      </c>
      <c r="D6" s="133">
        <v>4</v>
      </c>
      <c r="E6" s="133">
        <v>5</v>
      </c>
      <c r="F6" s="133">
        <v>6</v>
      </c>
    </row>
    <row r="7" ht="21" customHeight="1" spans="1:6">
      <c r="A7" s="21"/>
      <c r="B7" s="21"/>
      <c r="C7" s="21"/>
      <c r="D7" s="80"/>
      <c r="E7" s="80"/>
      <c r="F7" s="80"/>
    </row>
    <row r="8" ht="21" customHeight="1" spans="1:6">
      <c r="A8" s="21"/>
      <c r="B8" s="21"/>
      <c r="C8" s="21"/>
      <c r="D8" s="80"/>
      <c r="E8" s="80"/>
      <c r="F8" s="80"/>
    </row>
    <row r="9" ht="18.75" customHeight="1" spans="1:6">
      <c r="A9" s="134" t="s">
        <v>176</v>
      </c>
      <c r="B9" s="134" t="s">
        <v>176</v>
      </c>
      <c r="C9" s="135" t="s">
        <v>176</v>
      </c>
      <c r="D9" s="80"/>
      <c r="E9" s="80"/>
      <c r="F9" s="80"/>
    </row>
    <row r="10" s="1" customFormat="1" customHeight="1" spans="1:257">
      <c r="A10" s="27" t="s">
        <v>184</v>
      </c>
      <c r="B10" s="27"/>
      <c r="C10" s="27"/>
      <c r="D10" s="27"/>
      <c r="E10" s="27"/>
      <c r="F10" s="27"/>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2"/>
      <c r="CN10" s="82"/>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2"/>
      <c r="EG10" s="82"/>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2"/>
      <c r="FZ10" s="82"/>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2"/>
      <c r="HS10" s="82"/>
      <c r="HT10" s="82"/>
      <c r="HU10" s="82"/>
      <c r="HV10" s="82"/>
      <c r="HW10" s="82"/>
      <c r="HX10" s="82"/>
      <c r="HY10" s="82"/>
      <c r="HZ10" s="82"/>
      <c r="IA10" s="82"/>
      <c r="IB10" s="82"/>
      <c r="IC10" s="82"/>
      <c r="ID10" s="82"/>
      <c r="IE10" s="82"/>
      <c r="IF10" s="82"/>
      <c r="IG10" s="82"/>
      <c r="IH10" s="82"/>
      <c r="II10" s="82"/>
      <c r="IJ10" s="82"/>
      <c r="IK10" s="82"/>
      <c r="IL10" s="82"/>
      <c r="IM10" s="82"/>
      <c r="IN10" s="82"/>
      <c r="IO10" s="82"/>
      <c r="IP10" s="82"/>
      <c r="IQ10" s="82"/>
      <c r="IR10" s="82"/>
      <c r="IS10" s="82"/>
      <c r="IT10" s="82"/>
      <c r="IU10" s="82"/>
      <c r="IV10" s="82"/>
      <c r="IW10" s="82"/>
    </row>
  </sheetData>
  <mergeCells count="8">
    <mergeCell ref="A2:F2"/>
    <mergeCell ref="A3:C3"/>
    <mergeCell ref="D4:F4"/>
    <mergeCell ref="A9:C9"/>
    <mergeCell ref="A10:F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11"/>
  <sheetViews>
    <sheetView showZeros="0" topLeftCell="A3" workbookViewId="0">
      <selection activeCell="C32" sqref="C32"/>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6"/>
      <c r="C1" s="86"/>
      <c r="R1" s="3"/>
      <c r="S1" s="3" t="s">
        <v>305</v>
      </c>
    </row>
    <row r="2" ht="41.25" customHeight="1" spans="1:19">
      <c r="A2" s="73" t="str">
        <f>"2025"&amp;"年部门政府采购预算表"</f>
        <v>2025年部门政府采购预算表</v>
      </c>
      <c r="B2" s="67"/>
      <c r="C2" s="67"/>
      <c r="D2" s="4"/>
      <c r="E2" s="4"/>
      <c r="F2" s="4"/>
      <c r="G2" s="4"/>
      <c r="H2" s="4"/>
      <c r="I2" s="4"/>
      <c r="J2" s="4"/>
      <c r="K2" s="4"/>
      <c r="L2" s="4"/>
      <c r="M2" s="67"/>
      <c r="N2" s="4"/>
      <c r="O2" s="4"/>
      <c r="P2" s="67"/>
      <c r="Q2" s="4"/>
      <c r="R2" s="67"/>
      <c r="S2" s="67"/>
    </row>
    <row r="3" ht="18.75" customHeight="1" spans="1:19">
      <c r="A3" s="111" t="str">
        <f>"单位名称："&amp;"禄劝彝族苗族自治县皎平渡镇卫生院"</f>
        <v>单位名称：禄劝彝族苗族自治县皎平渡镇卫生院</v>
      </c>
      <c r="B3" s="88"/>
      <c r="C3" s="88"/>
      <c r="D3" s="7"/>
      <c r="E3" s="7"/>
      <c r="F3" s="7"/>
      <c r="G3" s="7"/>
      <c r="H3" s="7"/>
      <c r="I3" s="7"/>
      <c r="J3" s="7"/>
      <c r="K3" s="7"/>
      <c r="L3" s="7"/>
      <c r="R3" s="8"/>
      <c r="S3" s="121" t="s">
        <v>1</v>
      </c>
    </row>
    <row r="4" ht="15.75" customHeight="1" spans="1:19">
      <c r="A4" s="10" t="s">
        <v>186</v>
      </c>
      <c r="B4" s="89" t="s">
        <v>187</v>
      </c>
      <c r="C4" s="89" t="s">
        <v>306</v>
      </c>
      <c r="D4" s="90" t="s">
        <v>307</v>
      </c>
      <c r="E4" s="90" t="s">
        <v>308</v>
      </c>
      <c r="F4" s="90" t="s">
        <v>309</v>
      </c>
      <c r="G4" s="90" t="s">
        <v>310</v>
      </c>
      <c r="H4" s="90" t="s">
        <v>311</v>
      </c>
      <c r="I4" s="101" t="s">
        <v>194</v>
      </c>
      <c r="J4" s="101"/>
      <c r="K4" s="101"/>
      <c r="L4" s="101"/>
      <c r="M4" s="102"/>
      <c r="N4" s="101"/>
      <c r="O4" s="101"/>
      <c r="P4" s="83"/>
      <c r="Q4" s="101"/>
      <c r="R4" s="102"/>
      <c r="S4" s="84"/>
    </row>
    <row r="5" ht="17.25" customHeight="1" spans="1:19">
      <c r="A5" s="15"/>
      <c r="B5" s="91"/>
      <c r="C5" s="91"/>
      <c r="D5" s="92"/>
      <c r="E5" s="92"/>
      <c r="F5" s="92"/>
      <c r="G5" s="92"/>
      <c r="H5" s="92"/>
      <c r="I5" s="92" t="s">
        <v>55</v>
      </c>
      <c r="J5" s="92" t="s">
        <v>58</v>
      </c>
      <c r="K5" s="92" t="s">
        <v>312</v>
      </c>
      <c r="L5" s="92" t="s">
        <v>313</v>
      </c>
      <c r="M5" s="103" t="s">
        <v>314</v>
      </c>
      <c r="N5" s="104" t="s">
        <v>315</v>
      </c>
      <c r="O5" s="104"/>
      <c r="P5" s="109"/>
      <c r="Q5" s="104"/>
      <c r="R5" s="110"/>
      <c r="S5" s="93"/>
    </row>
    <row r="6" ht="54" customHeight="1" spans="1:19">
      <c r="A6" s="18"/>
      <c r="B6" s="93"/>
      <c r="C6" s="93"/>
      <c r="D6" s="94"/>
      <c r="E6" s="94"/>
      <c r="F6" s="94"/>
      <c r="G6" s="94"/>
      <c r="H6" s="94"/>
      <c r="I6" s="94"/>
      <c r="J6" s="94" t="s">
        <v>57</v>
      </c>
      <c r="K6" s="94"/>
      <c r="L6" s="94"/>
      <c r="M6" s="105"/>
      <c r="N6" s="94" t="s">
        <v>57</v>
      </c>
      <c r="O6" s="94" t="s">
        <v>64</v>
      </c>
      <c r="P6" s="93" t="s">
        <v>65</v>
      </c>
      <c r="Q6" s="94" t="s">
        <v>66</v>
      </c>
      <c r="R6" s="105" t="s">
        <v>67</v>
      </c>
      <c r="S6" s="93" t="s">
        <v>68</v>
      </c>
    </row>
    <row r="7" ht="18" customHeight="1" spans="1:19">
      <c r="A7" s="112">
        <v>1</v>
      </c>
      <c r="B7" s="112" t="s">
        <v>83</v>
      </c>
      <c r="C7" s="113">
        <v>3</v>
      </c>
      <c r="D7" s="113">
        <v>4</v>
      </c>
      <c r="E7" s="112">
        <v>5</v>
      </c>
      <c r="F7" s="112">
        <v>6</v>
      </c>
      <c r="G7" s="112">
        <v>7</v>
      </c>
      <c r="H7" s="112">
        <v>8</v>
      </c>
      <c r="I7" s="112">
        <v>9</v>
      </c>
      <c r="J7" s="112">
        <v>10</v>
      </c>
      <c r="K7" s="112">
        <v>11</v>
      </c>
      <c r="L7" s="112">
        <v>12</v>
      </c>
      <c r="M7" s="112">
        <v>13</v>
      </c>
      <c r="N7" s="112">
        <v>14</v>
      </c>
      <c r="O7" s="112">
        <v>15</v>
      </c>
      <c r="P7" s="112">
        <v>16</v>
      </c>
      <c r="Q7" s="112">
        <v>17</v>
      </c>
      <c r="R7" s="112">
        <v>18</v>
      </c>
      <c r="S7" s="112">
        <v>19</v>
      </c>
    </row>
    <row r="8" ht="21" customHeight="1" spans="1:19">
      <c r="A8" s="114"/>
      <c r="B8" s="115"/>
      <c r="C8" s="115"/>
      <c r="D8" s="116"/>
      <c r="E8" s="116"/>
      <c r="F8" s="116"/>
      <c r="G8" s="117"/>
      <c r="H8" s="80"/>
      <c r="I8" s="80"/>
      <c r="J8" s="80"/>
      <c r="K8" s="80"/>
      <c r="L8" s="80"/>
      <c r="M8" s="80"/>
      <c r="N8" s="80"/>
      <c r="O8" s="80"/>
      <c r="P8" s="80"/>
      <c r="Q8" s="80"/>
      <c r="R8" s="80"/>
      <c r="S8" s="80"/>
    </row>
    <row r="9" ht="21" customHeight="1" spans="1:19">
      <c r="A9" s="96" t="s">
        <v>176</v>
      </c>
      <c r="B9" s="97"/>
      <c r="C9" s="97"/>
      <c r="D9" s="98"/>
      <c r="E9" s="98"/>
      <c r="F9" s="98"/>
      <c r="G9" s="118"/>
      <c r="H9" s="80"/>
      <c r="I9" s="80"/>
      <c r="J9" s="80"/>
      <c r="K9" s="80"/>
      <c r="L9" s="80"/>
      <c r="M9" s="80"/>
      <c r="N9" s="80"/>
      <c r="O9" s="80"/>
      <c r="P9" s="80"/>
      <c r="Q9" s="80"/>
      <c r="R9" s="80"/>
      <c r="S9" s="80"/>
    </row>
    <row r="10" ht="21" customHeight="1" spans="1:19">
      <c r="A10" s="111" t="s">
        <v>316</v>
      </c>
      <c r="B10" s="5"/>
      <c r="C10" s="5"/>
      <c r="D10" s="111"/>
      <c r="E10" s="111"/>
      <c r="F10" s="111"/>
      <c r="G10" s="119"/>
      <c r="H10" s="120"/>
      <c r="I10" s="120"/>
      <c r="J10" s="120"/>
      <c r="K10" s="120"/>
      <c r="L10" s="120"/>
      <c r="M10" s="120"/>
      <c r="N10" s="120"/>
      <c r="O10" s="120"/>
      <c r="P10" s="120"/>
      <c r="Q10" s="120"/>
      <c r="R10" s="120"/>
      <c r="S10" s="120"/>
    </row>
    <row r="11" s="1" customFormat="1" customHeight="1" spans="1:257">
      <c r="A11" s="27" t="s">
        <v>184</v>
      </c>
      <c r="B11" s="27"/>
      <c r="C11" s="27"/>
      <c r="D11" s="27"/>
      <c r="E11" s="27"/>
      <c r="F11" s="27"/>
      <c r="G11" s="82"/>
      <c r="H11" s="82"/>
      <c r="I11" s="82"/>
      <c r="J11" s="82"/>
      <c r="K11" s="29"/>
      <c r="L11" s="82"/>
      <c r="M11" s="82"/>
      <c r="N11" s="82"/>
      <c r="O11" s="82"/>
      <c r="P11" s="29"/>
      <c r="Q11" s="82"/>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row>
  </sheetData>
  <mergeCells count="20">
    <mergeCell ref="A2:S2"/>
    <mergeCell ref="A3:H3"/>
    <mergeCell ref="I4:S4"/>
    <mergeCell ref="N5:S5"/>
    <mergeCell ref="A9:G9"/>
    <mergeCell ref="A10:S10"/>
    <mergeCell ref="A11:F1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10"/>
  <sheetViews>
    <sheetView showZeros="0" workbookViewId="0">
      <selection activeCell="B34" sqref="B34"/>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7"/>
      <c r="B1" s="86"/>
      <c r="C1" s="86"/>
      <c r="D1" s="86"/>
      <c r="E1" s="86"/>
      <c r="F1" s="86"/>
      <c r="G1" s="86"/>
      <c r="H1" s="77"/>
      <c r="I1" s="77"/>
      <c r="J1" s="77"/>
      <c r="K1" s="77"/>
      <c r="L1" s="77"/>
      <c r="M1" s="77"/>
      <c r="N1" s="99"/>
      <c r="O1" s="77"/>
      <c r="P1" s="77"/>
      <c r="Q1" s="86"/>
      <c r="R1" s="77"/>
      <c r="S1" s="107"/>
      <c r="T1" s="107" t="s">
        <v>317</v>
      </c>
    </row>
    <row r="2" ht="41.25" customHeight="1" spans="1:20">
      <c r="A2" s="73" t="str">
        <f>"2025"&amp;"年部门政府购买服务预算表"</f>
        <v>2025年部门政府购买服务预算表</v>
      </c>
      <c r="B2" s="67"/>
      <c r="C2" s="67"/>
      <c r="D2" s="67"/>
      <c r="E2" s="67"/>
      <c r="F2" s="67"/>
      <c r="G2" s="67"/>
      <c r="H2" s="87"/>
      <c r="I2" s="87"/>
      <c r="J2" s="87"/>
      <c r="K2" s="87"/>
      <c r="L2" s="87"/>
      <c r="M2" s="87"/>
      <c r="N2" s="100"/>
      <c r="O2" s="87"/>
      <c r="P2" s="87"/>
      <c r="Q2" s="67"/>
      <c r="R2" s="87"/>
      <c r="S2" s="100"/>
      <c r="T2" s="67"/>
    </row>
    <row r="3" ht="22.5" customHeight="1" spans="1:20">
      <c r="A3" s="74" t="str">
        <f>"单位名称："&amp;"禄劝彝族苗族自治县皎平渡镇卫生院"</f>
        <v>单位名称：禄劝彝族苗族自治县皎平渡镇卫生院</v>
      </c>
      <c r="B3" s="88"/>
      <c r="C3" s="88"/>
      <c r="D3" s="88"/>
      <c r="E3" s="88"/>
      <c r="F3" s="88"/>
      <c r="G3" s="88"/>
      <c r="H3" s="75"/>
      <c r="I3" s="75"/>
      <c r="J3" s="75"/>
      <c r="K3" s="75"/>
      <c r="L3" s="75"/>
      <c r="M3" s="75"/>
      <c r="N3" s="99"/>
      <c r="O3" s="77"/>
      <c r="P3" s="77"/>
      <c r="Q3" s="86"/>
      <c r="R3" s="77"/>
      <c r="S3" s="108"/>
      <c r="T3" s="107" t="s">
        <v>1</v>
      </c>
    </row>
    <row r="4" ht="24" customHeight="1" spans="1:20">
      <c r="A4" s="10" t="s">
        <v>186</v>
      </c>
      <c r="B4" s="89" t="s">
        <v>187</v>
      </c>
      <c r="C4" s="89" t="s">
        <v>306</v>
      </c>
      <c r="D4" s="89" t="s">
        <v>318</v>
      </c>
      <c r="E4" s="89" t="s">
        <v>319</v>
      </c>
      <c r="F4" s="89" t="s">
        <v>320</v>
      </c>
      <c r="G4" s="89" t="s">
        <v>321</v>
      </c>
      <c r="H4" s="90" t="s">
        <v>322</v>
      </c>
      <c r="I4" s="90" t="s">
        <v>323</v>
      </c>
      <c r="J4" s="101" t="s">
        <v>194</v>
      </c>
      <c r="K4" s="101"/>
      <c r="L4" s="101"/>
      <c r="M4" s="101"/>
      <c r="N4" s="102"/>
      <c r="O4" s="101"/>
      <c r="P4" s="101"/>
      <c r="Q4" s="83"/>
      <c r="R4" s="101"/>
      <c r="S4" s="102"/>
      <c r="T4" s="84"/>
    </row>
    <row r="5" ht="24" customHeight="1" spans="1:20">
      <c r="A5" s="15"/>
      <c r="B5" s="91"/>
      <c r="C5" s="91"/>
      <c r="D5" s="91"/>
      <c r="E5" s="91"/>
      <c r="F5" s="91"/>
      <c r="G5" s="91"/>
      <c r="H5" s="92"/>
      <c r="I5" s="92"/>
      <c r="J5" s="92" t="s">
        <v>55</v>
      </c>
      <c r="K5" s="92" t="s">
        <v>58</v>
      </c>
      <c r="L5" s="92" t="s">
        <v>312</v>
      </c>
      <c r="M5" s="92" t="s">
        <v>313</v>
      </c>
      <c r="N5" s="103" t="s">
        <v>314</v>
      </c>
      <c r="O5" s="104" t="s">
        <v>315</v>
      </c>
      <c r="P5" s="104"/>
      <c r="Q5" s="109"/>
      <c r="R5" s="104"/>
      <c r="S5" s="110"/>
      <c r="T5" s="93"/>
    </row>
    <row r="6" ht="54" customHeight="1" spans="1:20">
      <c r="A6" s="18"/>
      <c r="B6" s="93"/>
      <c r="C6" s="93"/>
      <c r="D6" s="93"/>
      <c r="E6" s="93"/>
      <c r="F6" s="93"/>
      <c r="G6" s="93"/>
      <c r="H6" s="94"/>
      <c r="I6" s="94"/>
      <c r="J6" s="94"/>
      <c r="K6" s="94" t="s">
        <v>57</v>
      </c>
      <c r="L6" s="94"/>
      <c r="M6" s="94"/>
      <c r="N6" s="105"/>
      <c r="O6" s="94" t="s">
        <v>57</v>
      </c>
      <c r="P6" s="94" t="s">
        <v>64</v>
      </c>
      <c r="Q6" s="93" t="s">
        <v>65</v>
      </c>
      <c r="R6" s="94" t="s">
        <v>66</v>
      </c>
      <c r="S6" s="105" t="s">
        <v>67</v>
      </c>
      <c r="T6" s="93" t="s">
        <v>68</v>
      </c>
    </row>
    <row r="7" ht="17.25" customHeight="1" spans="1:20">
      <c r="A7" s="19">
        <v>1</v>
      </c>
      <c r="B7" s="93">
        <v>2</v>
      </c>
      <c r="C7" s="19">
        <v>3</v>
      </c>
      <c r="D7" s="19">
        <v>4</v>
      </c>
      <c r="E7" s="93">
        <v>5</v>
      </c>
      <c r="F7" s="19">
        <v>6</v>
      </c>
      <c r="G7" s="19">
        <v>7</v>
      </c>
      <c r="H7" s="93">
        <v>8</v>
      </c>
      <c r="I7" s="19">
        <v>9</v>
      </c>
      <c r="J7" s="19">
        <v>10</v>
      </c>
      <c r="K7" s="93">
        <v>11</v>
      </c>
      <c r="L7" s="19">
        <v>12</v>
      </c>
      <c r="M7" s="19">
        <v>13</v>
      </c>
      <c r="N7" s="93">
        <v>14</v>
      </c>
      <c r="O7" s="19">
        <v>15</v>
      </c>
      <c r="P7" s="19">
        <v>16</v>
      </c>
      <c r="Q7" s="93">
        <v>17</v>
      </c>
      <c r="R7" s="19">
        <v>18</v>
      </c>
      <c r="S7" s="19">
        <v>19</v>
      </c>
      <c r="T7" s="19">
        <v>20</v>
      </c>
    </row>
    <row r="8" ht="21" customHeight="1" spans="1:20">
      <c r="A8" s="95"/>
      <c r="B8" s="95"/>
      <c r="C8" s="95"/>
      <c r="D8" s="95"/>
      <c r="E8" s="95"/>
      <c r="F8" s="95"/>
      <c r="G8" s="95"/>
      <c r="H8" s="95"/>
      <c r="I8" s="95"/>
      <c r="J8" s="80"/>
      <c r="K8" s="80"/>
      <c r="L8" s="80"/>
      <c r="M8" s="80"/>
      <c r="N8" s="80"/>
      <c r="O8" s="80"/>
      <c r="P8" s="80"/>
      <c r="Q8" s="80"/>
      <c r="R8" s="80"/>
      <c r="S8" s="80"/>
      <c r="T8" s="80"/>
    </row>
    <row r="9" ht="21" customHeight="1" spans="1:20">
      <c r="A9" s="96" t="s">
        <v>176</v>
      </c>
      <c r="B9" s="97"/>
      <c r="C9" s="97"/>
      <c r="D9" s="97"/>
      <c r="E9" s="97"/>
      <c r="F9" s="97"/>
      <c r="G9" s="97"/>
      <c r="H9" s="98"/>
      <c r="I9" s="106"/>
      <c r="J9" s="80"/>
      <c r="K9" s="80"/>
      <c r="L9" s="80"/>
      <c r="M9" s="80"/>
      <c r="N9" s="80"/>
      <c r="O9" s="80"/>
      <c r="P9" s="80"/>
      <c r="Q9" s="80"/>
      <c r="R9" s="80"/>
      <c r="S9" s="80"/>
      <c r="T9" s="80"/>
    </row>
    <row r="10" s="1" customFormat="1" customHeight="1" spans="1:257">
      <c r="A10" s="27" t="s">
        <v>184</v>
      </c>
      <c r="B10" s="27"/>
      <c r="C10" s="27"/>
      <c r="D10" s="27"/>
      <c r="E10" s="27"/>
      <c r="F10" s="27"/>
      <c r="G10" s="81"/>
      <c r="H10" s="82"/>
      <c r="I10" s="82"/>
      <c r="J10" s="82"/>
      <c r="K10" s="82"/>
      <c r="L10" s="29"/>
      <c r="M10" s="82"/>
      <c r="N10" s="82"/>
      <c r="O10" s="82"/>
      <c r="P10" s="82"/>
      <c r="Q10" s="29"/>
      <c r="R10" s="82"/>
      <c r="S10" s="29"/>
      <c r="T10" s="29"/>
      <c r="U10" s="29"/>
      <c r="V10" s="29"/>
      <c r="W10" s="29"/>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9"/>
      <c r="DA10" s="29"/>
      <c r="DB10" s="29"/>
      <c r="DC10" s="29"/>
      <c r="DD10" s="29"/>
      <c r="DE10" s="29"/>
      <c r="DF10" s="29"/>
      <c r="DG10" s="29"/>
      <c r="DH10" s="29"/>
      <c r="DI10" s="29"/>
      <c r="DJ10" s="29"/>
      <c r="DK10" s="29"/>
      <c r="DL10" s="29"/>
      <c r="DM10" s="29"/>
      <c r="DN10" s="29"/>
      <c r="DO10" s="29"/>
      <c r="DP10" s="29"/>
      <c r="DQ10" s="29"/>
      <c r="DR10" s="29"/>
      <c r="DS10" s="29"/>
      <c r="DT10" s="29"/>
      <c r="DU10" s="29"/>
      <c r="DV10" s="29"/>
      <c r="DW10" s="29"/>
      <c r="DX10" s="29"/>
      <c r="DY10" s="29"/>
      <c r="DZ10" s="29"/>
      <c r="EA10" s="29"/>
      <c r="EB10" s="29"/>
      <c r="EC10" s="29"/>
      <c r="ED10" s="29"/>
      <c r="EE10" s="29"/>
      <c r="EF10" s="29"/>
      <c r="EG10" s="29"/>
      <c r="EH10" s="29"/>
      <c r="EI10" s="29"/>
      <c r="EJ10" s="29"/>
      <c r="EK10" s="29"/>
      <c r="EL10" s="29"/>
      <c r="EM10" s="29"/>
      <c r="EN10" s="29"/>
      <c r="EO10" s="29"/>
      <c r="EP10" s="29"/>
      <c r="EQ10" s="29"/>
      <c r="ER10" s="29"/>
      <c r="ES10" s="29"/>
      <c r="ET10" s="29"/>
      <c r="EU10" s="29"/>
      <c r="EV10" s="29"/>
      <c r="EW10" s="29"/>
      <c r="EX10" s="29"/>
      <c r="EY10" s="29"/>
      <c r="EZ10" s="29"/>
      <c r="FA10" s="29"/>
      <c r="FB10" s="29"/>
      <c r="FC10" s="29"/>
      <c r="FD10" s="29"/>
      <c r="FE10" s="29"/>
      <c r="FF10" s="29"/>
      <c r="FG10" s="29"/>
      <c r="FH10" s="29"/>
      <c r="FI10" s="29"/>
      <c r="FJ10" s="29"/>
      <c r="FK10" s="29"/>
      <c r="FL10" s="29"/>
      <c r="FM10" s="29"/>
      <c r="FN10" s="29"/>
      <c r="FO10" s="29"/>
      <c r="FP10" s="29"/>
      <c r="FQ10" s="29"/>
      <c r="FR10" s="29"/>
      <c r="FS10" s="29"/>
      <c r="FT10" s="29"/>
      <c r="FU10" s="29"/>
      <c r="FV10" s="29"/>
      <c r="FW10" s="29"/>
      <c r="FX10" s="29"/>
      <c r="FY10" s="29"/>
      <c r="FZ10" s="29"/>
      <c r="GA10" s="29"/>
      <c r="GB10" s="29"/>
      <c r="GC10" s="29"/>
      <c r="GD10" s="29"/>
      <c r="GE10" s="29"/>
      <c r="GF10" s="29"/>
      <c r="GG10" s="29"/>
      <c r="GH10" s="29"/>
      <c r="GI10" s="29"/>
      <c r="GJ10" s="29"/>
      <c r="GK10" s="29"/>
      <c r="GL10" s="29"/>
      <c r="GM10" s="29"/>
      <c r="GN10" s="29"/>
      <c r="GO10" s="29"/>
      <c r="GP10" s="29"/>
      <c r="GQ10" s="29"/>
      <c r="GR10" s="29"/>
      <c r="GS10" s="29"/>
      <c r="GT10" s="29"/>
      <c r="GU10" s="29"/>
      <c r="GV10" s="29"/>
      <c r="GW10" s="29"/>
      <c r="GX10" s="29"/>
      <c r="GY10" s="29"/>
      <c r="GZ10" s="29"/>
      <c r="HA10" s="29"/>
      <c r="HB10" s="29"/>
      <c r="HC10" s="29"/>
      <c r="HD10" s="29"/>
      <c r="HE10" s="29"/>
      <c r="HF10" s="29"/>
      <c r="HG10" s="29"/>
      <c r="HH10" s="29"/>
      <c r="HI10" s="29"/>
      <c r="HJ10" s="29"/>
      <c r="HK10" s="29"/>
      <c r="HL10" s="29"/>
      <c r="HM10" s="29"/>
      <c r="HN10" s="29"/>
      <c r="HO10" s="29"/>
      <c r="HP10" s="29"/>
      <c r="HQ10" s="29"/>
      <c r="HR10" s="29"/>
      <c r="HS10" s="29"/>
      <c r="HT10" s="29"/>
      <c r="HU10" s="29"/>
      <c r="HV10" s="29"/>
      <c r="HW10" s="29"/>
      <c r="HX10" s="29"/>
      <c r="HY10" s="29"/>
      <c r="HZ10" s="29"/>
      <c r="IA10" s="29"/>
      <c r="IB10" s="29"/>
      <c r="IC10" s="29"/>
      <c r="ID10" s="29"/>
      <c r="IE10" s="29"/>
      <c r="IF10" s="29"/>
      <c r="IG10" s="29"/>
      <c r="IH10" s="29"/>
      <c r="II10" s="29"/>
      <c r="IJ10" s="29"/>
      <c r="IK10" s="29"/>
      <c r="IL10" s="29"/>
      <c r="IM10" s="29"/>
      <c r="IN10" s="29"/>
      <c r="IO10" s="29"/>
      <c r="IP10" s="29"/>
      <c r="IQ10" s="29"/>
      <c r="IR10" s="29"/>
      <c r="IS10" s="29"/>
      <c r="IT10" s="29"/>
      <c r="IU10" s="29"/>
      <c r="IV10" s="29"/>
      <c r="IW10" s="29"/>
    </row>
  </sheetData>
  <mergeCells count="20">
    <mergeCell ref="A2:T2"/>
    <mergeCell ref="A3:I3"/>
    <mergeCell ref="J4:T4"/>
    <mergeCell ref="O5:T5"/>
    <mergeCell ref="A9:I9"/>
    <mergeCell ref="A10:F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9"/>
  <sheetViews>
    <sheetView showZeros="0" tabSelected="1" workbookViewId="0">
      <selection activeCell="G47" sqref="G47"/>
    </sheetView>
  </sheetViews>
  <sheetFormatPr defaultColWidth="9.14166666666667" defaultRowHeight="14.25" customHeight="1"/>
  <cols>
    <col min="1" max="1" width="37.7083333333333" customWidth="1"/>
    <col min="2" max="24" width="20" customWidth="1"/>
  </cols>
  <sheetData>
    <row r="1" ht="17.25" customHeight="1" spans="4:24">
      <c r="D1" s="72"/>
      <c r="W1" s="3"/>
      <c r="X1" s="3" t="s">
        <v>324</v>
      </c>
    </row>
    <row r="2" ht="41.25" customHeight="1" spans="1:24">
      <c r="A2" s="73" t="str">
        <f>"2025"&amp;"年对下转移支付预算表"</f>
        <v>2025年对下转移支付预算表</v>
      </c>
      <c r="B2" s="4"/>
      <c r="C2" s="4"/>
      <c r="D2" s="4"/>
      <c r="E2" s="4"/>
      <c r="F2" s="4"/>
      <c r="G2" s="4"/>
      <c r="H2" s="4"/>
      <c r="I2" s="4"/>
      <c r="J2" s="4"/>
      <c r="K2" s="4"/>
      <c r="L2" s="4"/>
      <c r="M2" s="4"/>
      <c r="N2" s="4"/>
      <c r="O2" s="4"/>
      <c r="P2" s="4"/>
      <c r="Q2" s="4"/>
      <c r="R2" s="4"/>
      <c r="S2" s="4"/>
      <c r="T2" s="4"/>
      <c r="U2" s="4"/>
      <c r="V2" s="4"/>
      <c r="W2" s="67"/>
      <c r="X2" s="67"/>
    </row>
    <row r="3" ht="18" customHeight="1" spans="1:24">
      <c r="A3" s="74" t="str">
        <f>"单位名称："&amp;"禄劝彝族苗族自治县皎平渡镇卫生院"</f>
        <v>单位名称：禄劝彝族苗族自治县皎平渡镇卫生院</v>
      </c>
      <c r="B3" s="75"/>
      <c r="C3" s="75"/>
      <c r="D3" s="76"/>
      <c r="E3" s="77"/>
      <c r="F3" s="77"/>
      <c r="G3" s="77"/>
      <c r="H3" s="77"/>
      <c r="I3" s="77"/>
      <c r="W3" s="8"/>
      <c r="X3" s="8" t="s">
        <v>1</v>
      </c>
    </row>
    <row r="4" ht="19.5" customHeight="1" spans="1:24">
      <c r="A4" s="30" t="s">
        <v>325</v>
      </c>
      <c r="B4" s="11" t="s">
        <v>194</v>
      </c>
      <c r="C4" s="12"/>
      <c r="D4" s="12"/>
      <c r="E4" s="11" t="s">
        <v>326</v>
      </c>
      <c r="F4" s="12"/>
      <c r="G4" s="12"/>
      <c r="H4" s="12"/>
      <c r="I4" s="12"/>
      <c r="J4" s="12"/>
      <c r="K4" s="12"/>
      <c r="L4" s="12"/>
      <c r="M4" s="12"/>
      <c r="N4" s="12"/>
      <c r="O4" s="12"/>
      <c r="P4" s="12"/>
      <c r="Q4" s="12"/>
      <c r="R4" s="12"/>
      <c r="S4" s="12"/>
      <c r="T4" s="12"/>
      <c r="U4" s="12"/>
      <c r="V4" s="12"/>
      <c r="W4" s="83"/>
      <c r="X4" s="84"/>
    </row>
    <row r="5" ht="40.5" customHeight="1" spans="1:24">
      <c r="A5" s="19"/>
      <c r="B5" s="31" t="s">
        <v>55</v>
      </c>
      <c r="C5" s="10" t="s">
        <v>58</v>
      </c>
      <c r="D5" s="78" t="s">
        <v>312</v>
      </c>
      <c r="E5" s="50" t="s">
        <v>327</v>
      </c>
      <c r="F5" s="50" t="s">
        <v>328</v>
      </c>
      <c r="G5" s="50" t="s">
        <v>329</v>
      </c>
      <c r="H5" s="50" t="s">
        <v>330</v>
      </c>
      <c r="I5" s="50" t="s">
        <v>331</v>
      </c>
      <c r="J5" s="50" t="s">
        <v>332</v>
      </c>
      <c r="K5" s="50" t="s">
        <v>333</v>
      </c>
      <c r="L5" s="50" t="s">
        <v>334</v>
      </c>
      <c r="M5" s="50" t="s">
        <v>335</v>
      </c>
      <c r="N5" s="50" t="s">
        <v>336</v>
      </c>
      <c r="O5" s="50" t="s">
        <v>337</v>
      </c>
      <c r="P5" s="50" t="s">
        <v>338</v>
      </c>
      <c r="Q5" s="50" t="s">
        <v>339</v>
      </c>
      <c r="R5" s="50" t="s">
        <v>340</v>
      </c>
      <c r="S5" s="50" t="s">
        <v>341</v>
      </c>
      <c r="T5" s="50" t="s">
        <v>342</v>
      </c>
      <c r="U5" s="50" t="s">
        <v>343</v>
      </c>
      <c r="V5" s="50" t="s">
        <v>344</v>
      </c>
      <c r="W5" s="50" t="s">
        <v>345</v>
      </c>
      <c r="X5" s="85" t="s">
        <v>346</v>
      </c>
    </row>
    <row r="6" ht="19.5" customHeight="1" spans="1:24">
      <c r="A6" s="20">
        <v>1</v>
      </c>
      <c r="B6" s="20">
        <v>2</v>
      </c>
      <c r="C6" s="20">
        <v>3</v>
      </c>
      <c r="D6" s="79">
        <v>4</v>
      </c>
      <c r="E6" s="38">
        <v>5</v>
      </c>
      <c r="F6" s="20">
        <v>6</v>
      </c>
      <c r="G6" s="20">
        <v>7</v>
      </c>
      <c r="H6" s="79">
        <v>8</v>
      </c>
      <c r="I6" s="20">
        <v>9</v>
      </c>
      <c r="J6" s="20">
        <v>10</v>
      </c>
      <c r="K6" s="20">
        <v>11</v>
      </c>
      <c r="L6" s="79">
        <v>12</v>
      </c>
      <c r="M6" s="20">
        <v>13</v>
      </c>
      <c r="N6" s="20">
        <v>14</v>
      </c>
      <c r="O6" s="20">
        <v>15</v>
      </c>
      <c r="P6" s="79">
        <v>16</v>
      </c>
      <c r="Q6" s="20">
        <v>17</v>
      </c>
      <c r="R6" s="20">
        <v>18</v>
      </c>
      <c r="S6" s="20">
        <v>19</v>
      </c>
      <c r="T6" s="79">
        <v>20</v>
      </c>
      <c r="U6" s="79">
        <v>21</v>
      </c>
      <c r="V6" s="79">
        <v>22</v>
      </c>
      <c r="W6" s="38">
        <v>23</v>
      </c>
      <c r="X6" s="38">
        <v>24</v>
      </c>
    </row>
    <row r="7" ht="19.5" customHeight="1" spans="1:24">
      <c r="A7" s="32"/>
      <c r="B7" s="80"/>
      <c r="C7" s="80"/>
      <c r="D7" s="80"/>
      <c r="E7" s="80"/>
      <c r="F7" s="80"/>
      <c r="G7" s="80"/>
      <c r="H7" s="80"/>
      <c r="I7" s="80"/>
      <c r="J7" s="80"/>
      <c r="K7" s="80"/>
      <c r="L7" s="80"/>
      <c r="M7" s="80"/>
      <c r="N7" s="80"/>
      <c r="O7" s="80"/>
      <c r="P7" s="80"/>
      <c r="Q7" s="80"/>
      <c r="R7" s="80"/>
      <c r="S7" s="80"/>
      <c r="T7" s="80"/>
      <c r="U7" s="80"/>
      <c r="V7" s="80"/>
      <c r="W7" s="80"/>
      <c r="X7" s="80"/>
    </row>
    <row r="8" ht="19.5" customHeight="1" spans="1:24">
      <c r="A8" s="70"/>
      <c r="B8" s="80"/>
      <c r="C8" s="80"/>
      <c r="D8" s="80"/>
      <c r="E8" s="80"/>
      <c r="F8" s="80"/>
      <c r="G8" s="80"/>
      <c r="H8" s="80"/>
      <c r="I8" s="80"/>
      <c r="J8" s="80"/>
      <c r="K8" s="80"/>
      <c r="L8" s="80"/>
      <c r="M8" s="80"/>
      <c r="N8" s="80"/>
      <c r="O8" s="80"/>
      <c r="P8" s="80"/>
      <c r="Q8" s="80"/>
      <c r="R8" s="80"/>
      <c r="S8" s="80"/>
      <c r="T8" s="80"/>
      <c r="U8" s="80"/>
      <c r="V8" s="80"/>
      <c r="W8" s="80"/>
      <c r="X8" s="80"/>
    </row>
    <row r="9" s="1" customFormat="1" customHeight="1" spans="1:257">
      <c r="A9" s="27" t="s">
        <v>184</v>
      </c>
      <c r="B9" s="27"/>
      <c r="C9" s="27"/>
      <c r="D9" s="27"/>
      <c r="E9" s="27"/>
      <c r="F9" s="27"/>
      <c r="G9" s="81"/>
      <c r="H9" s="82"/>
      <c r="I9" s="82"/>
      <c r="J9" s="82"/>
      <c r="K9" s="82"/>
      <c r="L9" s="29"/>
      <c r="M9" s="82"/>
      <c r="N9" s="82"/>
      <c r="O9" s="82"/>
      <c r="P9" s="82"/>
      <c r="Q9" s="29"/>
      <c r="R9" s="82"/>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row>
  </sheetData>
  <mergeCells count="6">
    <mergeCell ref="A2:X2"/>
    <mergeCell ref="A3:I3"/>
    <mergeCell ref="B4:D4"/>
    <mergeCell ref="E4:X4"/>
    <mergeCell ref="A9:F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8"/>
  <sheetViews>
    <sheetView showZeros="0" topLeftCell="A3" workbookViewId="0">
      <selection activeCell="D34" sqref="D34"/>
    </sheetView>
  </sheetViews>
  <sheetFormatPr defaultColWidth="9.14166666666667" defaultRowHeight="12" customHeight="1" outlineLevelRow="7"/>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3" t="s">
        <v>347</v>
      </c>
    </row>
    <row r="2" ht="41.25" customHeight="1" spans="1:10">
      <c r="A2" s="66" t="str">
        <f>"2025"&amp;"年对下转移支付绩效目标表"</f>
        <v>2025年对下转移支付绩效目标表</v>
      </c>
      <c r="B2" s="4"/>
      <c r="C2" s="4"/>
      <c r="D2" s="4"/>
      <c r="E2" s="4"/>
      <c r="F2" s="67"/>
      <c r="G2" s="4"/>
      <c r="H2" s="67"/>
      <c r="I2" s="67"/>
      <c r="J2" s="4"/>
    </row>
    <row r="3" ht="17.25" customHeight="1" spans="1:1">
      <c r="A3" s="5" t="str">
        <f>"单位名称："&amp;"禄劝彝族苗族自治县皎平渡镇卫生院"</f>
        <v>单位名称：禄劝彝族苗族自治县皎平渡镇卫生院</v>
      </c>
    </row>
    <row r="4" ht="44.25" customHeight="1" spans="1:10">
      <c r="A4" s="68" t="s">
        <v>325</v>
      </c>
      <c r="B4" s="68" t="s">
        <v>292</v>
      </c>
      <c r="C4" s="68" t="s">
        <v>293</v>
      </c>
      <c r="D4" s="68" t="s">
        <v>294</v>
      </c>
      <c r="E4" s="68" t="s">
        <v>295</v>
      </c>
      <c r="F4" s="69" t="s">
        <v>296</v>
      </c>
      <c r="G4" s="68" t="s">
        <v>297</v>
      </c>
      <c r="H4" s="69" t="s">
        <v>298</v>
      </c>
      <c r="I4" s="69" t="s">
        <v>299</v>
      </c>
      <c r="J4" s="68" t="s">
        <v>300</v>
      </c>
    </row>
    <row r="5" ht="14.25" customHeight="1" spans="1:10">
      <c r="A5" s="68">
        <v>1</v>
      </c>
      <c r="B5" s="68">
        <v>2</v>
      </c>
      <c r="C5" s="68">
        <v>3</v>
      </c>
      <c r="D5" s="68">
        <v>4</v>
      </c>
      <c r="E5" s="68">
        <v>5</v>
      </c>
      <c r="F5" s="69">
        <v>6</v>
      </c>
      <c r="G5" s="68">
        <v>7</v>
      </c>
      <c r="H5" s="69">
        <v>8</v>
      </c>
      <c r="I5" s="69">
        <v>9</v>
      </c>
      <c r="J5" s="68">
        <v>10</v>
      </c>
    </row>
    <row r="6" ht="42" customHeight="1" spans="1:10">
      <c r="A6" s="32"/>
      <c r="B6" s="70"/>
      <c r="C6" s="70"/>
      <c r="D6" s="70"/>
      <c r="E6" s="56"/>
      <c r="F6" s="71"/>
      <c r="G6" s="56"/>
      <c r="H6" s="71"/>
      <c r="I6" s="71"/>
      <c r="J6" s="56"/>
    </row>
    <row r="7" ht="42" customHeight="1" spans="1:10">
      <c r="A7" s="32"/>
      <c r="B7" s="21"/>
      <c r="C7" s="21"/>
      <c r="D7" s="21"/>
      <c r="E7" s="32"/>
      <c r="F7" s="21"/>
      <c r="G7" s="32"/>
      <c r="H7" s="21"/>
      <c r="I7" s="21"/>
      <c r="J7" s="32"/>
    </row>
    <row r="8" s="1" customFormat="1" customHeight="1" spans="1:257">
      <c r="A8" s="27" t="s">
        <v>184</v>
      </c>
      <c r="B8" s="27"/>
      <c r="C8" s="27"/>
      <c r="D8" s="27"/>
      <c r="E8" s="27"/>
      <c r="F8" s="27"/>
      <c r="G8" s="28"/>
      <c r="H8" s="29"/>
      <c r="I8" s="29"/>
      <c r="J8" s="28"/>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c r="IB8" s="29"/>
      <c r="IC8" s="29"/>
      <c r="ID8" s="29"/>
      <c r="IE8" s="29"/>
      <c r="IF8" s="29"/>
      <c r="IG8" s="29"/>
      <c r="IH8" s="29"/>
      <c r="II8" s="29"/>
      <c r="IJ8" s="29"/>
      <c r="IK8" s="29"/>
      <c r="IL8" s="29"/>
      <c r="IM8" s="29"/>
      <c r="IN8" s="29"/>
      <c r="IO8" s="29"/>
      <c r="IP8" s="29"/>
      <c r="IQ8" s="29"/>
      <c r="IR8" s="29"/>
      <c r="IS8" s="29"/>
      <c r="IT8" s="29"/>
      <c r="IU8" s="29"/>
      <c r="IV8" s="29"/>
      <c r="IW8" s="29"/>
    </row>
  </sheetData>
  <mergeCells count="3">
    <mergeCell ref="A2:J2"/>
    <mergeCell ref="A3:H3"/>
    <mergeCell ref="A8:F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9"/>
  <sheetViews>
    <sheetView showZeros="0" workbookViewId="0">
      <selection activeCell="D28" sqref="D28"/>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40" t="s">
        <v>348</v>
      </c>
      <c r="B1" s="41"/>
      <c r="C1" s="41"/>
      <c r="D1" s="42"/>
      <c r="E1" s="42"/>
      <c r="F1" s="42"/>
      <c r="G1" s="41"/>
      <c r="H1" s="41"/>
      <c r="I1" s="42"/>
    </row>
    <row r="2" ht="41.25" customHeight="1" spans="1:9">
      <c r="A2" s="43" t="str">
        <f>"2025"&amp;"年新增资产配置预算表"</f>
        <v>2025年新增资产配置预算表</v>
      </c>
      <c r="B2" s="44"/>
      <c r="C2" s="44"/>
      <c r="D2" s="45"/>
      <c r="E2" s="45"/>
      <c r="F2" s="45"/>
      <c r="G2" s="44"/>
      <c r="H2" s="44"/>
      <c r="I2" s="45"/>
    </row>
    <row r="3" customHeight="1" spans="1:9">
      <c r="A3" s="46" t="str">
        <f>"单位名称："&amp;"禄劝彝族苗族自治县皎平渡镇卫生院"</f>
        <v>单位名称：禄劝彝族苗族自治县皎平渡镇卫生院</v>
      </c>
      <c r="B3" s="47"/>
      <c r="C3" s="47"/>
      <c r="D3" s="48"/>
      <c r="F3" s="45"/>
      <c r="G3" s="44"/>
      <c r="H3" s="44"/>
      <c r="I3" s="65" t="s">
        <v>1</v>
      </c>
    </row>
    <row r="4" ht="28.5" customHeight="1" spans="1:9">
      <c r="A4" s="49" t="s">
        <v>186</v>
      </c>
      <c r="B4" s="50" t="s">
        <v>187</v>
      </c>
      <c r="C4" s="51" t="s">
        <v>349</v>
      </c>
      <c r="D4" s="49" t="s">
        <v>350</v>
      </c>
      <c r="E4" s="49" t="s">
        <v>351</v>
      </c>
      <c r="F4" s="49" t="s">
        <v>352</v>
      </c>
      <c r="G4" s="50" t="s">
        <v>353</v>
      </c>
      <c r="H4" s="38"/>
      <c r="I4" s="49"/>
    </row>
    <row r="5" ht="21" customHeight="1" spans="1:9">
      <c r="A5" s="51"/>
      <c r="B5" s="52"/>
      <c r="C5" s="52"/>
      <c r="D5" s="53"/>
      <c r="E5" s="52"/>
      <c r="F5" s="52"/>
      <c r="G5" s="50" t="s">
        <v>310</v>
      </c>
      <c r="H5" s="50" t="s">
        <v>354</v>
      </c>
      <c r="I5" s="50" t="s">
        <v>355</v>
      </c>
    </row>
    <row r="6" ht="17.25" customHeight="1" spans="1:9">
      <c r="A6" s="54" t="s">
        <v>82</v>
      </c>
      <c r="B6" s="55" t="s">
        <v>83</v>
      </c>
      <c r="C6" s="54" t="s">
        <v>84</v>
      </c>
      <c r="D6" s="56" t="s">
        <v>85</v>
      </c>
      <c r="E6" s="54" t="s">
        <v>86</v>
      </c>
      <c r="F6" s="55" t="s">
        <v>87</v>
      </c>
      <c r="G6" s="57" t="s">
        <v>88</v>
      </c>
      <c r="H6" s="56" t="s">
        <v>89</v>
      </c>
      <c r="I6" s="56">
        <v>9</v>
      </c>
    </row>
    <row r="7" ht="19.5" customHeight="1" spans="1:9">
      <c r="A7" s="58"/>
      <c r="B7" s="34"/>
      <c r="C7" s="34"/>
      <c r="D7" s="32"/>
      <c r="E7" s="21"/>
      <c r="F7" s="57"/>
      <c r="G7" s="59"/>
      <c r="H7" s="60"/>
      <c r="I7" s="60"/>
    </row>
    <row r="8" ht="19.5" customHeight="1" spans="1:9">
      <c r="A8" s="61" t="s">
        <v>55</v>
      </c>
      <c r="B8" s="62"/>
      <c r="C8" s="62"/>
      <c r="D8" s="63"/>
      <c r="E8" s="64"/>
      <c r="F8" s="64"/>
      <c r="G8" s="59"/>
      <c r="H8" s="60"/>
      <c r="I8" s="60"/>
    </row>
    <row r="9" s="1" customFormat="1" ht="12" customHeight="1" spans="1:257">
      <c r="A9" s="27" t="s">
        <v>184</v>
      </c>
      <c r="B9" s="27"/>
      <c r="C9" s="27"/>
      <c r="D9" s="27"/>
      <c r="E9" s="27"/>
      <c r="F9" s="27"/>
      <c r="G9" s="28"/>
      <c r="H9" s="29"/>
      <c r="I9" s="29"/>
      <c r="J9" s="28"/>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9"/>
      <c r="DA9" s="29"/>
      <c r="DB9" s="29"/>
      <c r="DC9" s="29"/>
      <c r="DD9" s="29"/>
      <c r="DE9" s="29"/>
      <c r="DF9" s="29"/>
      <c r="DG9" s="29"/>
      <c r="DH9" s="29"/>
      <c r="DI9" s="29"/>
      <c r="DJ9" s="29"/>
      <c r="DK9" s="29"/>
      <c r="DL9" s="29"/>
      <c r="DM9" s="29"/>
      <c r="DN9" s="29"/>
      <c r="DO9" s="29"/>
      <c r="DP9" s="29"/>
      <c r="DQ9" s="29"/>
      <c r="DR9" s="29"/>
      <c r="DS9" s="29"/>
      <c r="DT9" s="29"/>
      <c r="DU9" s="29"/>
      <c r="DV9" s="29"/>
      <c r="DW9" s="29"/>
      <c r="DX9" s="29"/>
      <c r="DY9" s="29"/>
      <c r="DZ9" s="29"/>
      <c r="EA9" s="29"/>
      <c r="EB9" s="29"/>
      <c r="EC9" s="29"/>
      <c r="ED9" s="29"/>
      <c r="EE9" s="29"/>
      <c r="EF9" s="29"/>
      <c r="EG9" s="29"/>
      <c r="EH9" s="29"/>
      <c r="EI9" s="29"/>
      <c r="EJ9" s="29"/>
      <c r="EK9" s="29"/>
      <c r="EL9" s="29"/>
      <c r="EM9" s="29"/>
      <c r="EN9" s="29"/>
      <c r="EO9" s="29"/>
      <c r="EP9" s="29"/>
      <c r="EQ9" s="29"/>
      <c r="ER9" s="29"/>
      <c r="ES9" s="29"/>
      <c r="ET9" s="29"/>
      <c r="EU9" s="29"/>
      <c r="EV9" s="29"/>
      <c r="EW9" s="29"/>
      <c r="EX9" s="29"/>
      <c r="EY9" s="29"/>
      <c r="EZ9" s="29"/>
      <c r="FA9" s="29"/>
      <c r="FB9" s="29"/>
      <c r="FC9" s="29"/>
      <c r="FD9" s="29"/>
      <c r="FE9" s="29"/>
      <c r="FF9" s="29"/>
      <c r="FG9" s="29"/>
      <c r="FH9" s="29"/>
      <c r="FI9" s="29"/>
      <c r="FJ9" s="29"/>
      <c r="FK9" s="29"/>
      <c r="FL9" s="29"/>
      <c r="FM9" s="29"/>
      <c r="FN9" s="29"/>
      <c r="FO9" s="29"/>
      <c r="FP9" s="29"/>
      <c r="FQ9" s="29"/>
      <c r="FR9" s="29"/>
      <c r="FS9" s="29"/>
      <c r="FT9" s="29"/>
      <c r="FU9" s="29"/>
      <c r="FV9" s="29"/>
      <c r="FW9" s="29"/>
      <c r="FX9" s="29"/>
      <c r="FY9" s="29"/>
      <c r="FZ9" s="29"/>
      <c r="GA9" s="29"/>
      <c r="GB9" s="29"/>
      <c r="GC9" s="29"/>
      <c r="GD9" s="29"/>
      <c r="GE9" s="29"/>
      <c r="GF9" s="29"/>
      <c r="GG9" s="29"/>
      <c r="GH9" s="29"/>
      <c r="GI9" s="29"/>
      <c r="GJ9" s="29"/>
      <c r="GK9" s="29"/>
      <c r="GL9" s="29"/>
      <c r="GM9" s="29"/>
      <c r="GN9" s="29"/>
      <c r="GO9" s="29"/>
      <c r="GP9" s="29"/>
      <c r="GQ9" s="29"/>
      <c r="GR9" s="29"/>
      <c r="GS9" s="29"/>
      <c r="GT9" s="29"/>
      <c r="GU9" s="29"/>
      <c r="GV9" s="29"/>
      <c r="GW9" s="29"/>
      <c r="GX9" s="29"/>
      <c r="GY9" s="29"/>
      <c r="GZ9" s="29"/>
      <c r="HA9" s="29"/>
      <c r="HB9" s="29"/>
      <c r="HC9" s="29"/>
      <c r="HD9" s="29"/>
      <c r="HE9" s="29"/>
      <c r="HF9" s="29"/>
      <c r="HG9" s="29"/>
      <c r="HH9" s="29"/>
      <c r="HI9" s="29"/>
      <c r="HJ9" s="29"/>
      <c r="HK9" s="29"/>
      <c r="HL9" s="29"/>
      <c r="HM9" s="29"/>
      <c r="HN9" s="29"/>
      <c r="HO9" s="29"/>
      <c r="HP9" s="29"/>
      <c r="HQ9" s="29"/>
      <c r="HR9" s="29"/>
      <c r="HS9" s="29"/>
      <c r="HT9" s="29"/>
      <c r="HU9" s="29"/>
      <c r="HV9" s="29"/>
      <c r="HW9" s="29"/>
      <c r="HX9" s="29"/>
      <c r="HY9" s="29"/>
      <c r="HZ9" s="29"/>
      <c r="IA9" s="29"/>
      <c r="IB9" s="29"/>
      <c r="IC9" s="29"/>
      <c r="ID9" s="29"/>
      <c r="IE9" s="29"/>
      <c r="IF9" s="29"/>
      <c r="IG9" s="29"/>
      <c r="IH9" s="29"/>
      <c r="II9" s="29"/>
      <c r="IJ9" s="29"/>
      <c r="IK9" s="29"/>
      <c r="IL9" s="29"/>
      <c r="IM9" s="29"/>
      <c r="IN9" s="29"/>
      <c r="IO9" s="29"/>
      <c r="IP9" s="29"/>
      <c r="IQ9" s="29"/>
      <c r="IR9" s="29"/>
      <c r="IS9" s="29"/>
      <c r="IT9" s="29"/>
      <c r="IU9" s="29"/>
      <c r="IV9" s="29"/>
      <c r="IW9" s="29"/>
    </row>
  </sheetData>
  <mergeCells count="12">
    <mergeCell ref="A1:I1"/>
    <mergeCell ref="A2:I2"/>
    <mergeCell ref="A3:C3"/>
    <mergeCell ref="G4:I4"/>
    <mergeCell ref="A8:F8"/>
    <mergeCell ref="A9:F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11"/>
  <sheetViews>
    <sheetView showZeros="0" workbookViewId="0">
      <selection activeCell="H31" sqref="H3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2"/>
      <c r="E1" s="2"/>
      <c r="F1" s="2"/>
      <c r="G1" s="2"/>
      <c r="K1" s="3" t="s">
        <v>356</v>
      </c>
    </row>
    <row r="2" ht="41.25" customHeight="1" spans="1:11">
      <c r="A2" s="4" t="str">
        <f>"2025"&amp;"年上级转移支付补助项目支出预算表"</f>
        <v>2025年上级转移支付补助项目支出预算表</v>
      </c>
      <c r="B2" s="4"/>
      <c r="C2" s="4"/>
      <c r="D2" s="4"/>
      <c r="E2" s="4"/>
      <c r="F2" s="4"/>
      <c r="G2" s="4"/>
      <c r="H2" s="4"/>
      <c r="I2" s="4"/>
      <c r="J2" s="4"/>
      <c r="K2" s="4"/>
    </row>
    <row r="3" ht="13.5" customHeight="1" spans="1:11">
      <c r="A3" s="5" t="str">
        <f>"单位名称："&amp;"禄劝彝族苗族自治县皎平渡镇卫生院"</f>
        <v>单位名称：禄劝彝族苗族自治县皎平渡镇卫生院</v>
      </c>
      <c r="B3" s="6"/>
      <c r="C3" s="6"/>
      <c r="D3" s="6"/>
      <c r="E3" s="6"/>
      <c r="F3" s="6"/>
      <c r="G3" s="6"/>
      <c r="H3" s="7"/>
      <c r="I3" s="7"/>
      <c r="J3" s="7"/>
      <c r="K3" s="8" t="s">
        <v>1</v>
      </c>
    </row>
    <row r="4" ht="21.75" customHeight="1" spans="1:11">
      <c r="A4" s="9" t="s">
        <v>260</v>
      </c>
      <c r="B4" s="9" t="s">
        <v>189</v>
      </c>
      <c r="C4" s="9" t="s">
        <v>261</v>
      </c>
      <c r="D4" s="10" t="s">
        <v>190</v>
      </c>
      <c r="E4" s="10" t="s">
        <v>191</v>
      </c>
      <c r="F4" s="10" t="s">
        <v>262</v>
      </c>
      <c r="G4" s="10" t="s">
        <v>263</v>
      </c>
      <c r="H4" s="30" t="s">
        <v>55</v>
      </c>
      <c r="I4" s="11" t="s">
        <v>357</v>
      </c>
      <c r="J4" s="12"/>
      <c r="K4" s="13"/>
    </row>
    <row r="5" ht="21.75" customHeight="1" spans="1:11">
      <c r="A5" s="14"/>
      <c r="B5" s="14"/>
      <c r="C5" s="14"/>
      <c r="D5" s="15"/>
      <c r="E5" s="15"/>
      <c r="F5" s="15"/>
      <c r="G5" s="15"/>
      <c r="H5" s="31"/>
      <c r="I5" s="10" t="s">
        <v>58</v>
      </c>
      <c r="J5" s="10" t="s">
        <v>59</v>
      </c>
      <c r="K5" s="10" t="s">
        <v>60</v>
      </c>
    </row>
    <row r="6" ht="40.5" customHeight="1" spans="1:11">
      <c r="A6" s="17"/>
      <c r="B6" s="17"/>
      <c r="C6" s="17"/>
      <c r="D6" s="18"/>
      <c r="E6" s="18"/>
      <c r="F6" s="18"/>
      <c r="G6" s="18"/>
      <c r="H6" s="19"/>
      <c r="I6" s="18" t="s">
        <v>57</v>
      </c>
      <c r="J6" s="18"/>
      <c r="K6" s="18"/>
    </row>
    <row r="7" ht="15" customHeight="1" spans="1:11">
      <c r="A7" s="20">
        <v>1</v>
      </c>
      <c r="B7" s="20">
        <v>2</v>
      </c>
      <c r="C7" s="20">
        <v>3</v>
      </c>
      <c r="D7" s="20">
        <v>4</v>
      </c>
      <c r="E7" s="20">
        <v>5</v>
      </c>
      <c r="F7" s="20">
        <v>6</v>
      </c>
      <c r="G7" s="20">
        <v>7</v>
      </c>
      <c r="H7" s="20">
        <v>8</v>
      </c>
      <c r="I7" s="20">
        <v>9</v>
      </c>
      <c r="J7" s="38">
        <v>10</v>
      </c>
      <c r="K7" s="38">
        <v>11</v>
      </c>
    </row>
    <row r="8" ht="18.75" customHeight="1" spans="1:11">
      <c r="A8" s="32"/>
      <c r="B8" s="21"/>
      <c r="C8" s="32"/>
      <c r="D8" s="32"/>
      <c r="E8" s="32"/>
      <c r="F8" s="32"/>
      <c r="G8" s="32"/>
      <c r="H8" s="33"/>
      <c r="I8" s="39"/>
      <c r="J8" s="39"/>
      <c r="K8" s="33"/>
    </row>
    <row r="9" ht="18.75" customHeight="1" spans="1:11">
      <c r="A9" s="34"/>
      <c r="B9" s="21"/>
      <c r="C9" s="21"/>
      <c r="D9" s="21"/>
      <c r="E9" s="21"/>
      <c r="F9" s="21"/>
      <c r="G9" s="21"/>
      <c r="H9" s="23"/>
      <c r="I9" s="23"/>
      <c r="J9" s="23"/>
      <c r="K9" s="33"/>
    </row>
    <row r="10" ht="18.75" customHeight="1" spans="1:11">
      <c r="A10" s="35" t="s">
        <v>176</v>
      </c>
      <c r="B10" s="36"/>
      <c r="C10" s="36"/>
      <c r="D10" s="36"/>
      <c r="E10" s="36"/>
      <c r="F10" s="36"/>
      <c r="G10" s="37"/>
      <c r="H10" s="23"/>
      <c r="I10" s="23"/>
      <c r="J10" s="23"/>
      <c r="K10" s="33"/>
    </row>
    <row r="11" s="1" customFormat="1" ht="12" customHeight="1" spans="1:257">
      <c r="A11" s="27" t="s">
        <v>184</v>
      </c>
      <c r="B11" s="27"/>
      <c r="C11" s="27"/>
      <c r="D11" s="27"/>
      <c r="E11" s="27"/>
      <c r="F11" s="27"/>
      <c r="G11" s="28"/>
      <c r="H11" s="29"/>
      <c r="I11" s="29"/>
      <c r="J11" s="28"/>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row>
  </sheetData>
  <mergeCells count="16">
    <mergeCell ref="A2:K2"/>
    <mergeCell ref="A3:G3"/>
    <mergeCell ref="I4:K4"/>
    <mergeCell ref="A10:G10"/>
    <mergeCell ref="A11:F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W11"/>
  <sheetViews>
    <sheetView showZeros="0" workbookViewId="0">
      <selection activeCell="D32" sqref="D32"/>
    </sheetView>
  </sheetViews>
  <sheetFormatPr defaultColWidth="9.14166666666667" defaultRowHeight="14.25" customHeight="1"/>
  <cols>
    <col min="1" max="1" width="35.2833333333333" customWidth="1"/>
    <col min="2" max="4" width="28" customWidth="1"/>
    <col min="5" max="7" width="23.85" customWidth="1"/>
  </cols>
  <sheetData>
    <row r="1" ht="13.5" customHeight="1" spans="4:7">
      <c r="D1" s="2"/>
      <c r="G1" s="3" t="s">
        <v>358</v>
      </c>
    </row>
    <row r="2" ht="41.25" customHeight="1" spans="1:7">
      <c r="A2" s="4" t="str">
        <f>"2025"&amp;"年部门项目中期规划预算表"</f>
        <v>2025年部门项目中期规划预算表</v>
      </c>
      <c r="B2" s="4"/>
      <c r="C2" s="4"/>
      <c r="D2" s="4"/>
      <c r="E2" s="4"/>
      <c r="F2" s="4"/>
      <c r="G2" s="4"/>
    </row>
    <row r="3" ht="13.5" customHeight="1" spans="1:7">
      <c r="A3" s="5" t="str">
        <f>"单位名称："&amp;"禄劝彝族苗族自治县皎平渡镇卫生院"</f>
        <v>单位名称：禄劝彝族苗族自治县皎平渡镇卫生院</v>
      </c>
      <c r="B3" s="6"/>
      <c r="C3" s="6"/>
      <c r="D3" s="6"/>
      <c r="E3" s="7"/>
      <c r="F3" s="7"/>
      <c r="G3" s="8" t="s">
        <v>1</v>
      </c>
    </row>
    <row r="4" ht="21.75" customHeight="1" spans="1:7">
      <c r="A4" s="9" t="s">
        <v>261</v>
      </c>
      <c r="B4" s="9" t="s">
        <v>260</v>
      </c>
      <c r="C4" s="9" t="s">
        <v>189</v>
      </c>
      <c r="D4" s="10" t="s">
        <v>359</v>
      </c>
      <c r="E4" s="11" t="s">
        <v>58</v>
      </c>
      <c r="F4" s="12"/>
      <c r="G4" s="13"/>
    </row>
    <row r="5" ht="21.75" customHeight="1" spans="1:7">
      <c r="A5" s="14"/>
      <c r="B5" s="14"/>
      <c r="C5" s="14"/>
      <c r="D5" s="15"/>
      <c r="E5" s="16" t="str">
        <f>"2025"&amp;"年"</f>
        <v>2025年</v>
      </c>
      <c r="F5" s="10" t="str">
        <f>("2025"+1)&amp;"年"</f>
        <v>2026年</v>
      </c>
      <c r="G5" s="10" t="str">
        <f>("2025"+2)&amp;"年"</f>
        <v>2027年</v>
      </c>
    </row>
    <row r="6" ht="40.5" customHeight="1" spans="1:7">
      <c r="A6" s="17"/>
      <c r="B6" s="17"/>
      <c r="C6" s="17"/>
      <c r="D6" s="18"/>
      <c r="E6" s="19"/>
      <c r="F6" s="18" t="s">
        <v>57</v>
      </c>
      <c r="G6" s="18"/>
    </row>
    <row r="7" ht="15" customHeight="1" spans="1:7">
      <c r="A7" s="20">
        <v>1</v>
      </c>
      <c r="B7" s="20">
        <v>2</v>
      </c>
      <c r="C7" s="20">
        <v>3</v>
      </c>
      <c r="D7" s="20">
        <v>4</v>
      </c>
      <c r="E7" s="20">
        <v>5</v>
      </c>
      <c r="F7" s="20">
        <v>6</v>
      </c>
      <c r="G7" s="20">
        <v>7</v>
      </c>
    </row>
    <row r="8" ht="17.25" customHeight="1" spans="1:7">
      <c r="A8" s="21"/>
      <c r="B8" s="22"/>
      <c r="C8" s="22"/>
      <c r="D8" s="21"/>
      <c r="E8" s="23"/>
      <c r="F8" s="23"/>
      <c r="G8" s="23"/>
    </row>
    <row r="9" ht="18.75" customHeight="1" spans="1:7">
      <c r="A9" s="21"/>
      <c r="B9" s="21"/>
      <c r="C9" s="21"/>
      <c r="D9" s="21"/>
      <c r="E9" s="23"/>
      <c r="F9" s="23"/>
      <c r="G9" s="23"/>
    </row>
    <row r="10" ht="18.75" customHeight="1" spans="1:7">
      <c r="A10" s="24" t="s">
        <v>55</v>
      </c>
      <c r="B10" s="25" t="s">
        <v>360</v>
      </c>
      <c r="C10" s="25"/>
      <c r="D10" s="26"/>
      <c r="E10" s="23"/>
      <c r="F10" s="23"/>
      <c r="G10" s="23"/>
    </row>
    <row r="11" s="1" customFormat="1" ht="12" customHeight="1" spans="1:257">
      <c r="A11" s="27" t="s">
        <v>184</v>
      </c>
      <c r="B11" s="27"/>
      <c r="C11" s="27"/>
      <c r="D11" s="27"/>
      <c r="E11" s="27"/>
      <c r="F11" s="27"/>
      <c r="G11" s="28"/>
      <c r="H11" s="29"/>
      <c r="I11" s="29"/>
      <c r="J11" s="28"/>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9"/>
      <c r="DA11" s="29"/>
      <c r="DB11" s="29"/>
      <c r="DC11" s="29"/>
      <c r="DD11" s="29"/>
      <c r="DE11" s="29"/>
      <c r="DF11" s="29"/>
      <c r="DG11" s="29"/>
      <c r="DH11" s="29"/>
      <c r="DI11" s="29"/>
      <c r="DJ11" s="29"/>
      <c r="DK11" s="29"/>
      <c r="DL11" s="29"/>
      <c r="DM11" s="29"/>
      <c r="DN11" s="29"/>
      <c r="DO11" s="29"/>
      <c r="DP11" s="29"/>
      <c r="DQ11" s="29"/>
      <c r="DR11" s="29"/>
      <c r="DS11" s="29"/>
      <c r="DT11" s="29"/>
      <c r="DU11" s="29"/>
      <c r="DV11" s="29"/>
      <c r="DW11" s="29"/>
      <c r="DX11" s="29"/>
      <c r="DY11" s="29"/>
      <c r="DZ11" s="29"/>
      <c r="EA11" s="29"/>
      <c r="EB11" s="29"/>
      <c r="EC11" s="29"/>
      <c r="ED11" s="29"/>
      <c r="EE11" s="29"/>
      <c r="EF11" s="29"/>
      <c r="EG11" s="29"/>
      <c r="EH11" s="29"/>
      <c r="EI11" s="29"/>
      <c r="EJ11" s="29"/>
      <c r="EK11" s="29"/>
      <c r="EL11" s="29"/>
      <c r="EM11" s="29"/>
      <c r="EN11" s="29"/>
      <c r="EO11" s="29"/>
      <c r="EP11" s="29"/>
      <c r="EQ11" s="29"/>
      <c r="ER11" s="29"/>
      <c r="ES11" s="29"/>
      <c r="ET11" s="29"/>
      <c r="EU11" s="29"/>
      <c r="EV11" s="29"/>
      <c r="EW11" s="29"/>
      <c r="EX11" s="29"/>
      <c r="EY11" s="29"/>
      <c r="EZ11" s="29"/>
      <c r="FA11" s="29"/>
      <c r="FB11" s="29"/>
      <c r="FC11" s="29"/>
      <c r="FD11" s="29"/>
      <c r="FE11" s="29"/>
      <c r="FF11" s="29"/>
      <c r="FG11" s="29"/>
      <c r="FH11" s="29"/>
      <c r="FI11" s="29"/>
      <c r="FJ11" s="29"/>
      <c r="FK11" s="29"/>
      <c r="FL11" s="29"/>
      <c r="FM11" s="29"/>
      <c r="FN11" s="29"/>
      <c r="FO11" s="29"/>
      <c r="FP11" s="29"/>
      <c r="FQ11" s="29"/>
      <c r="FR11" s="29"/>
      <c r="FS11" s="29"/>
      <c r="FT11" s="29"/>
      <c r="FU11" s="29"/>
      <c r="FV11" s="29"/>
      <c r="FW11" s="29"/>
      <c r="FX11" s="29"/>
      <c r="FY11" s="29"/>
      <c r="FZ11" s="29"/>
      <c r="GA11" s="29"/>
      <c r="GB11" s="29"/>
      <c r="GC11" s="29"/>
      <c r="GD11" s="29"/>
      <c r="GE11" s="29"/>
      <c r="GF11" s="29"/>
      <c r="GG11" s="29"/>
      <c r="GH11" s="29"/>
      <c r="GI11" s="29"/>
      <c r="GJ11" s="29"/>
      <c r="GK11" s="29"/>
      <c r="GL11" s="29"/>
      <c r="GM11" s="29"/>
      <c r="GN11" s="29"/>
      <c r="GO11" s="29"/>
      <c r="GP11" s="29"/>
      <c r="GQ11" s="29"/>
      <c r="GR11" s="29"/>
      <c r="GS11" s="29"/>
      <c r="GT11" s="29"/>
      <c r="GU11" s="29"/>
      <c r="GV11" s="29"/>
      <c r="GW11" s="29"/>
      <c r="GX11" s="29"/>
      <c r="GY11" s="29"/>
      <c r="GZ11" s="29"/>
      <c r="HA11" s="29"/>
      <c r="HB11" s="29"/>
      <c r="HC11" s="29"/>
      <c r="HD11" s="29"/>
      <c r="HE11" s="29"/>
      <c r="HF11" s="29"/>
      <c r="HG11" s="29"/>
      <c r="HH11" s="29"/>
      <c r="HI11" s="29"/>
      <c r="HJ11" s="29"/>
      <c r="HK11" s="29"/>
      <c r="HL11" s="29"/>
      <c r="HM11" s="29"/>
      <c r="HN11" s="29"/>
      <c r="HO11" s="29"/>
      <c r="HP11" s="29"/>
      <c r="HQ11" s="29"/>
      <c r="HR11" s="29"/>
      <c r="HS11" s="29"/>
      <c r="HT11" s="29"/>
      <c r="HU11" s="29"/>
      <c r="HV11" s="29"/>
      <c r="HW11" s="29"/>
      <c r="HX11" s="29"/>
      <c r="HY11" s="29"/>
      <c r="HZ11" s="29"/>
      <c r="IA11" s="29"/>
      <c r="IB11" s="29"/>
      <c r="IC11" s="29"/>
      <c r="ID11" s="29"/>
      <c r="IE11" s="29"/>
      <c r="IF11" s="29"/>
      <c r="IG11" s="29"/>
      <c r="IH11" s="29"/>
      <c r="II11" s="29"/>
      <c r="IJ11" s="29"/>
      <c r="IK11" s="29"/>
      <c r="IL11" s="29"/>
      <c r="IM11" s="29"/>
      <c r="IN11" s="29"/>
      <c r="IO11" s="29"/>
      <c r="IP11" s="29"/>
      <c r="IQ11" s="29"/>
      <c r="IR11" s="29"/>
      <c r="IS11" s="29"/>
      <c r="IT11" s="29"/>
      <c r="IU11" s="29"/>
      <c r="IV11" s="29"/>
      <c r="IW11" s="29"/>
    </row>
  </sheetData>
  <mergeCells count="12">
    <mergeCell ref="A2:G2"/>
    <mergeCell ref="A3:D3"/>
    <mergeCell ref="E4:G4"/>
    <mergeCell ref="A10:D10"/>
    <mergeCell ref="A11:F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墨羽</cp:lastModifiedBy>
  <dcterms:created xsi:type="dcterms:W3CDTF">2025-04-01T03:01:00Z</dcterms:created>
  <dcterms:modified xsi:type="dcterms:W3CDTF">2025-04-01T09:28:33Z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2EAA734AFD3348AC9BE844C22135147B_13</vt:lpwstr>
  </property>
  <property fmtid="{D5CDD505-2E9C-101B-9397-08002B2CF9AE}" pid="3" name="KSOProductBuildVer">
    <vt:lpwstr>2052-12.1.0.20305</vt:lpwstr>
  </property>
</Properties>
</file>