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780" activeTab="4"/>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对下转移支付预算表09-1" sheetId="13" r:id="rId13"/>
    <sheet name="对下转移支付绩效目标表09-2" sheetId="14" r:id="rId14"/>
    <sheet name="部门新增资产配置表10" sheetId="15" r:id="rId15"/>
    <sheet name="上级转移支付补助项目支出预算表11" sheetId="16" r:id="rId16"/>
    <sheet name="部门项目中期规划预算表12" sheetId="17" r:id="rId17"/>
  </sheets>
  <definedNames>
    <definedName name="_xlnm._FilterDatabase" localSheetId="7" hidden="1">'部门项目支出预算表05-1'!$A$8:$W$21</definedName>
    <definedName name="_xlnm.Print_Titles" localSheetId="0">'部门财务收支预算总表01-1'!$A:$A,'部门财务收支预算总表01-1'!$1:$1</definedName>
    <definedName name="_xlnm.Print_Titles" localSheetId="1">'部门收入预算表01-2'!$A:$A,'部门收入预算表01-2'!$1:$1</definedName>
    <definedName name="_xlnm.Print_Titles" localSheetId="2">'部门支出预算表01-3'!$A:$A,'部门支出预算表01-3'!$1:$1</definedName>
    <definedName name="_xlnm.Print_Titles" localSheetId="3">'部门财政拨款收支预算总表02-1'!$A:$A,'部门财政拨款收支预算总表02-1'!$1:$1</definedName>
    <definedName name="_xlnm.Print_Titles" localSheetId="4">'一般公共预算支出预算表02-2'!$A:$A,'一般公共预算支出预算表02-2'!$1:$5</definedName>
    <definedName name="_xlnm.Print_Titles" localSheetId="5">一般公共预算“三公”经费支出预算表03!$A:$A,一般公共预算“三公”经费支出预算表03!$1:$1</definedName>
    <definedName name="_xlnm.Print_Titles" localSheetId="6">部门基本支出预算表04!$A:$A,部门基本支出预算表04!$1:$1</definedName>
    <definedName name="_xlnm.Print_Titles" localSheetId="7">'部门项目支出预算表05-1'!$A:$A,'部门项目支出预算表05-1'!$1:$1</definedName>
    <definedName name="_xlnm.Print_Titles" localSheetId="8">'部门项目支出绩效目标表05-2'!$A:$A,'部门项目支出绩效目标表05-2'!$1:$1</definedName>
    <definedName name="_xlnm.Print_Titles" localSheetId="9">部门政府性基金预算支出预算表06!$A:$A,部门政府性基金预算支出预算表06!$1:$6</definedName>
    <definedName name="_xlnm.Print_Titles" localSheetId="10">部门政府采购预算表07!$A:$A,部门政府采购预算表07!$1:$1</definedName>
    <definedName name="_xlnm.Print_Titles" localSheetId="11">部门政府购买服务预算表08!$A:$A,部门政府购买服务预算表08!$1:$1</definedName>
    <definedName name="_xlnm.Print_Titles" localSheetId="12">'对下转移支付预算表09-1'!$A:$A,'对下转移支付预算表09-1'!$1:$1</definedName>
    <definedName name="_xlnm.Print_Titles" localSheetId="13">'对下转移支付绩效目标表09-2'!$A:$A,'对下转移支付绩效目标表09-2'!$1:$1</definedName>
    <definedName name="_xlnm.Print_Titles" localSheetId="14">部门新增资产配置表10!$A:$A,部门新增资产配置表10!$1:$1</definedName>
    <definedName name="_xlnm.Print_Titles" localSheetId="15">上级转移支付补助项目支出预算表11!$A:$A,上级转移支付补助项目支出预算表11!$1:$1</definedName>
    <definedName name="_xlnm.Print_Titles" localSheetId="16">部门项目中期规划预算表12!$A:$A,部门项目中期规划预算表12!$1:$1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<sst xmlns="http://schemas.openxmlformats.org/spreadsheetml/2006/main" count="795" uniqueCount="360">
  <si>
    <t>预算01-1表</t>
  </si>
  <si>
    <t>单位：元</t>
  </si>
  <si>
    <t>收　　　　　　　　入</t>
  </si>
  <si>
    <t>支　　　　　　　　出</t>
  </si>
  <si>
    <t>项      目</t>
  </si>
  <si>
    <t>预算数</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</si>
  <si>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</si>
  <si>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</si>
  <si>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</si>
  <si>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</si>
  <si>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</si>
  <si>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</si>
  <si>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</si>
  <si>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</si>
  <si>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</si>
  <si>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五、单位资金</t>
  </si>
  <si>
    <t xml:space="preserve"> 五、教育支出</t>
  </si>
  <si>
    <t>1、事业收入</t>
  </si>
  <si>
    <t xml:space="preserve"> 六、科学技术支出 </t>
  </si>
  <si>
    <t>2、事业单位经营收入</t>
  </si>
  <si>
    <t xml:space="preserve"> 七、文化旅游体育与传媒支出</t>
  </si>
  <si>
    <t>3、上级补助收入</t>
  </si>
  <si>
    <t xml:space="preserve"> 八、社会保障和就业支出</t>
  </si>
  <si>
    <t>4、附属单位上缴收入</t>
  </si>
  <si>
    <t xml:space="preserve"> 九、卫生健康支出</t>
  </si>
  <si>
    <t>5、其他收入</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</si>
  <si>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</si>
  <si>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</si>
  <si>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</si>
  <si>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</si>
  <si>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</si>
  <si>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</si>
  <si>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</si>
  <si>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</si>
  <si>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</si>
  <si>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</si>
  <si>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</si>
  <si>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</si>
  <si>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</si>
  <si>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二十三、预备费</t>
  </si>
  <si>
    <t xml:space="preserve"> 二十四、其他支出</t>
  </si>
  <si>
    <t xml:space="preserve"> 二十五、转移性支出</t>
  </si>
  <si>
    <t xml:space="preserve"> 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</si>
  <si>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</si>
  <si>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</si>
  <si>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</si>
  <si>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</si>
  <si>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</si>
  <si>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</si>
  <si>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</si>
  <si>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</si>
  <si>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</si>
  <si>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</si>
  <si>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</si>
  <si>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</si>
  <si>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</si>
  <si>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</si>
  <si>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</si>
  <si>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</si>
  <si>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</si>
  <si>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</si>
  <si>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</si>
  <si>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t>
  </si>
  <si>
    <t>使用非财政拨款结余</t>
  </si>
  <si>
    <t>事业收入</t>
  </si>
  <si>
    <t>事业单位经营收入</t>
  </si>
  <si>
    <t>上级补助收入</t>
  </si>
  <si>
    <t>附属单位上缴收入</t>
  </si>
  <si>
    <t>其他收入</t>
  </si>
  <si>
    <t>131006</t>
  </si>
  <si>
    <t>禄劝彝族苗族自治县屏山街道办事处卫生院</t>
  </si>
  <si>
    <t>预算01-3表</t>
  </si>
  <si>
    <t>科目编码</t>
  </si>
  <si>
    <t>科目名称</t>
  </si>
  <si>
    <t>财政专户管理的支出</t>
  </si>
  <si>
    <t>基本支出</t>
  </si>
  <si>
    <t>项目支出</t>
  </si>
  <si>
    <t>事业支出</t>
  </si>
  <si>
    <t>事业单位经营支出</t>
  </si>
  <si>
    <t>上级补助支出</t>
  </si>
  <si>
    <t>附属单位补助支出</t>
  </si>
  <si>
    <t>其他支出</t>
  </si>
  <si>
    <t>1</t>
  </si>
  <si>
    <t>2</t>
  </si>
  <si>
    <t>3</t>
  </si>
  <si>
    <t>4</t>
  </si>
  <si>
    <t>5</t>
  </si>
  <si>
    <t>6</t>
  </si>
  <si>
    <t>7</t>
  </si>
  <si>
    <t>8</t>
  </si>
  <si>
    <t>9</t>
  </si>
  <si>
    <t>10</t>
  </si>
  <si>
    <t>11</t>
  </si>
  <si>
    <t>12</t>
  </si>
  <si>
    <t>13</t>
  </si>
  <si>
    <t>14</t>
  </si>
  <si>
    <t>15</t>
  </si>
  <si>
    <t>208</t>
  </si>
  <si>
    <t>社会保障和就业支出</t>
  </si>
  <si>
    <t>20805</t>
  </si>
  <si>
    <t>行政事业单位养老支出</t>
  </si>
  <si>
    <t>2080505</t>
  </si>
  <si>
    <t>机关事业单位基本养老保险缴费支出</t>
  </si>
  <si>
    <t>2080506</t>
  </si>
  <si>
    <t>机关事业单位职业年金缴费支出</t>
  </si>
  <si>
    <t>20808</t>
  </si>
  <si>
    <t>抚恤</t>
  </si>
  <si>
    <t>2080801</t>
  </si>
  <si>
    <t>死亡抚恤</t>
  </si>
  <si>
    <t>20899</t>
  </si>
  <si>
    <t>其他社会保障和就业支出</t>
  </si>
  <si>
    <t>2089999</t>
  </si>
  <si>
    <t>210</t>
  </si>
  <si>
    <t>卫生健康支出</t>
  </si>
  <si>
    <t>21003</t>
  </si>
  <si>
    <t>基层医疗卫生机构</t>
  </si>
  <si>
    <t>2100302</t>
  </si>
  <si>
    <t>乡镇卫生院</t>
  </si>
  <si>
    <t>2100399</t>
  </si>
  <si>
    <t>其他基层医疗卫生机构支出</t>
  </si>
  <si>
    <t>21011</t>
  </si>
  <si>
    <t>行政事业单位医疗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</si>
  <si>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</si>
  <si>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</si>
  <si>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</si>
  <si>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</si>
  <si>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</si>
  <si>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</si>
  <si>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</si>
  <si>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</si>
  <si>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</si>
  <si>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</si>
  <si>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</si>
  <si>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</si>
  <si>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预算02-1表</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</si>
  <si>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</si>
  <si>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</si>
  <si>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</si>
  <si>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</si>
  <si>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</si>
  <si>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</si>
  <si>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</si>
  <si>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</si>
  <si>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</si>
  <si>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</si>
  <si>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</si>
  <si>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</si>
  <si>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</si>
  <si>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</si>
  <si>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</si>
  <si>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</si>
  <si>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</si>
  <si>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</si>
  <si>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</si>
  <si>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</si>
  <si>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</si>
  <si>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</si>
  <si>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</si>
  <si>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</si>
  <si>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</si>
  <si>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</si>
  <si>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</si>
  <si>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</si>
  <si>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</si>
  <si>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</si>
  <si>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</si>
  <si>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（二十六）债务付息支出</t>
  </si>
  <si>
    <t>二、年终结转结余</t>
  </si>
  <si>
    <t>预算02-2表</t>
  </si>
  <si>
    <t>部门预算支出功能分类科目</t>
  </si>
  <si>
    <t>人员经费</t>
  </si>
  <si>
    <t>公用经费</t>
  </si>
  <si>
    <t>合  计</t>
  </si>
  <si>
    <t>预算03表</t>
  </si>
  <si>
    <t>“三公”经费合计</t>
  </si>
  <si>
    <t>因公出国（境）费</t>
  </si>
  <si>
    <t>公务用车购置及运行费</t>
  </si>
  <si>
    <t>公务接待费</t>
  </si>
  <si>
    <t>公务用车购置费</t>
  </si>
  <si>
    <t>公务用车运行费</t>
  </si>
  <si>
    <t>说明：我单位无此预算/支出/项目，此表无数据。</t>
  </si>
  <si>
    <t>预算04表</t>
  </si>
  <si>
    <t>主管部门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</si>
  <si>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</si>
  <si>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</si>
  <si>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</si>
  <si>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</si>
  <si>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</si>
  <si>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</si>
  <si>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</si>
  <si>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</si>
  <si>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</si>
  <si>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</si>
  <si>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</si>
  <si>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</si>
  <si>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</si>
  <si>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</si>
  <si>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</si>
  <si>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</si>
  <si>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</si>
  <si>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禄劝彝族苗族自治县卫生健康局</t>
  </si>
  <si>
    <t>530128210000000001598</t>
  </si>
  <si>
    <t>事业人员支出工资</t>
  </si>
  <si>
    <t>30101</t>
  </si>
  <si>
    <t>基本工资</t>
  </si>
  <si>
    <t>530128210000000001600</t>
  </si>
  <si>
    <t>30113</t>
  </si>
  <si>
    <t>530128210000000001603</t>
  </si>
  <si>
    <t>工会经费</t>
  </si>
  <si>
    <t>30228</t>
  </si>
  <si>
    <t>530128231100001417984</t>
  </si>
  <si>
    <t>事业人员绩效工资</t>
  </si>
  <si>
    <t>30107</t>
  </si>
  <si>
    <t>绩效工资</t>
  </si>
  <si>
    <t>530128231100001417985</t>
  </si>
  <si>
    <t>事业人员支出津贴</t>
  </si>
  <si>
    <t>30102</t>
  </si>
  <si>
    <t>津贴补贴</t>
  </si>
  <si>
    <t>530128231100001417986</t>
  </si>
  <si>
    <t>养老保险缴费</t>
  </si>
  <si>
    <t>30108</t>
  </si>
  <si>
    <t>机关事业单位基本养老保险缴费</t>
  </si>
  <si>
    <t>530128231100001417987</t>
  </si>
  <si>
    <t>医疗保险缴费</t>
  </si>
  <si>
    <t>30110</t>
  </si>
  <si>
    <t>职工基本医疗保险缴费</t>
  </si>
  <si>
    <t>30111</t>
  </si>
  <si>
    <t>公务员医疗补助缴费</t>
  </si>
  <si>
    <t>30112</t>
  </si>
  <si>
    <t>其他社会保障缴费</t>
  </si>
  <si>
    <t>530128231100001417996</t>
  </si>
  <si>
    <t>绩效考核奖励（2017提高部分）</t>
  </si>
  <si>
    <t>530128231100001417997</t>
  </si>
  <si>
    <t>事业年终一次性奖金</t>
  </si>
  <si>
    <t>30103</t>
  </si>
  <si>
    <t>奖金</t>
  </si>
  <si>
    <t>530128231100001417999</t>
  </si>
  <si>
    <t>工伤保险</t>
  </si>
  <si>
    <t>530128231100001418000</t>
  </si>
  <si>
    <t>失业保险</t>
  </si>
  <si>
    <t>530128231100001418001</t>
  </si>
  <si>
    <t>退休人员医疗保险及医疗统筹</t>
  </si>
  <si>
    <t>530128231100001418008</t>
  </si>
  <si>
    <t>职业年金缴费</t>
  </si>
  <si>
    <t>30109</t>
  </si>
  <si>
    <t>530128231100001418010</t>
  </si>
  <si>
    <t>遗属补助</t>
  </si>
  <si>
    <t>30305</t>
  </si>
  <si>
    <t>生活补助</t>
  </si>
  <si>
    <t>530128241100002322869</t>
  </si>
  <si>
    <t>编外人员经费支出</t>
  </si>
  <si>
    <t>30199</t>
  </si>
  <si>
    <t>其他工资福利支出</t>
  </si>
  <si>
    <t>预算05-1表</t>
  </si>
  <si>
    <t>项目分类</t>
  </si>
  <si>
    <t>项目单位</t>
  </si>
  <si>
    <t>经济科目编码</t>
  </si>
  <si>
    <t>经济科目名称</t>
  </si>
  <si>
    <t>本年拨款</t>
  </si>
  <si>
    <t>其中：本次下达</t>
  </si>
  <si>
    <t>专项业务类</t>
  </si>
  <si>
    <t>530128241100002955097</t>
  </si>
  <si>
    <t>2024年卫生院基本药物制度省级补助资金</t>
  </si>
  <si>
    <t>30201</t>
  </si>
  <si>
    <t>办公费</t>
  </si>
  <si>
    <t>530128241100002955963</t>
  </si>
  <si>
    <t>2024年已脱贫人口重点和农村低收入人群家签省级补助资金</t>
  </si>
  <si>
    <t>30226</t>
  </si>
  <si>
    <t>劳务费</t>
  </si>
  <si>
    <t>530128241100003264122</t>
  </si>
  <si>
    <t>2024年卫生院基药中央省级补结算资金</t>
  </si>
  <si>
    <t>30227</t>
  </si>
  <si>
    <t>委托业务费</t>
  </si>
  <si>
    <t>民生类</t>
  </si>
  <si>
    <t>530128241100003065269</t>
  </si>
  <si>
    <t>2024年乡村医生生活补助资金</t>
  </si>
  <si>
    <t>事业发展类</t>
  </si>
  <si>
    <t>530128241100002835017</t>
  </si>
  <si>
    <t>2024年基本药物度中央补助资金</t>
  </si>
  <si>
    <t>530128241100003165690</t>
  </si>
  <si>
    <t>2024年在岗乡村医生市级生活补助结算资金</t>
  </si>
  <si>
    <t>2024年基本公共卫生服务项目中央结算补助资金</t>
  </si>
  <si>
    <t>530128231100001759673</t>
  </si>
  <si>
    <t>基本公共卫生服务项目中央补助资金</t>
  </si>
  <si>
    <t>5301282411000022878585</t>
  </si>
  <si>
    <t>2024年基本公共卫生服务项目省级补助资金</t>
  </si>
  <si>
    <t>530128251100004183777</t>
  </si>
  <si>
    <t>2024年脱贫人口重点人群和农村低收入人群家庭医生签约服务省级结算补助资金</t>
  </si>
  <si>
    <t>530128251100004157956</t>
  </si>
  <si>
    <t>基本公共卫生服务项目市级补助资金</t>
  </si>
  <si>
    <t>预算05-2表</t>
  </si>
  <si>
    <t>项目年度绩效目标</t>
  </si>
  <si>
    <t>一级指标</t>
  </si>
  <si>
    <t>二级指标</t>
  </si>
  <si>
    <t>三级指标</t>
  </si>
  <si>
    <t>指标性质</t>
  </si>
  <si>
    <t>指标值</t>
  </si>
  <si>
    <t>度量单位</t>
  </si>
  <si>
    <t>指标属性</t>
  </si>
  <si>
    <t>指标内容</t>
  </si>
  <si>
    <t>预算06表</t>
  </si>
  <si>
    <t>政府性基金预算支出预算表</t>
  </si>
  <si>
    <t>单位名称：昆明市发展和改革委员会</t>
  </si>
  <si>
    <t>政府性基金预算支出</t>
  </si>
  <si>
    <t>预算07表</t>
  </si>
  <si>
    <t>预算项目</t>
  </si>
  <si>
    <t>采购项目</t>
  </si>
  <si>
    <t>采购品目</t>
  </si>
  <si>
    <t>计量
单位</t>
  </si>
  <si>
    <t>数量</t>
  </si>
  <si>
    <t>面向中小企业预留资金</t>
  </si>
  <si>
    <t>政府性基金</t>
  </si>
  <si>
    <t>国有资本经营收益</t>
  </si>
  <si>
    <t>财政专户管理的收入</t>
  </si>
  <si>
    <t>单位自筹</t>
  </si>
  <si>
    <t>备注：当面向中小企业预留资金大于合计时，面向中小企业预留资金为三年预计数。</t>
  </si>
  <si>
    <t>预算08表</t>
  </si>
  <si>
    <t>政府购买服务项目</t>
  </si>
  <si>
    <t>政府购买服务指导性目录代码</t>
  </si>
  <si>
    <t>基本支出/项目支出</t>
  </si>
  <si>
    <t>所属服务类别</t>
  </si>
  <si>
    <t>所属服务领域</t>
  </si>
  <si>
    <t>购买内容简述</t>
  </si>
  <si>
    <t>预算09-1表</t>
  </si>
  <si>
    <t>单位名称（项目）</t>
  </si>
  <si>
    <t>地区</t>
  </si>
  <si>
    <t>盘龙区</t>
  </si>
  <si>
    <t>五华区</t>
  </si>
  <si>
    <t>西山区</t>
  </si>
  <si>
    <t>官渡区</t>
  </si>
  <si>
    <t>呈贡区</t>
  </si>
  <si>
    <t>晋宁区</t>
  </si>
  <si>
    <t>东川区</t>
  </si>
  <si>
    <t>富民县</t>
  </si>
  <si>
    <t>宜良县</t>
  </si>
  <si>
    <t>石林县</t>
  </si>
  <si>
    <t>禄劝县</t>
  </si>
  <si>
    <t>寻甸县</t>
  </si>
  <si>
    <t>高新区</t>
  </si>
  <si>
    <t>滇池旅游度假区</t>
  </si>
  <si>
    <t>阳宗海管委会</t>
  </si>
  <si>
    <t>滇中新区</t>
  </si>
  <si>
    <t>安宁市</t>
  </si>
  <si>
    <t>经开区</t>
  </si>
  <si>
    <t>嵩明县</t>
  </si>
  <si>
    <t>磨憨经济合作区</t>
  </si>
  <si>
    <t>预算09-2表</t>
  </si>
  <si>
    <t xml:space="preserve">预算10表
</t>
  </si>
  <si>
    <t>资产类别</t>
  </si>
  <si>
    <t>资产分类代码.名称</t>
  </si>
  <si>
    <t>资产名称</t>
  </si>
  <si>
    <t>计量单位</t>
  </si>
  <si>
    <t>财政部门批复数（元）</t>
  </si>
  <si>
    <t>单价</t>
  </si>
  <si>
    <t>金额</t>
  </si>
  <si>
    <t>预算11表</t>
  </si>
  <si>
    <t>上级补助</t>
  </si>
  <si>
    <t>预算12表</t>
  </si>
  <si>
    <t>项目级次</t>
  </si>
  <si>
    <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</si>
</sst>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hh:mm:ss"/>
    <numFmt numFmtId="177" formatCode="yyyy\-mm\-dd"/>
    <numFmt numFmtId="178" formatCode="#,##0.00;\-#,##0.00;;@"/>
    <numFmt numFmtId="179" formatCode="hh:mm:ss"/>
    <numFmt numFmtId="180" formatCode="#,##0;\-#,##0;;@"/>
  </numFmts>
  <fonts count="41">
    <font>
      <sz val="11"/>
      <color theme="1"/>
      <name val="宋体"/>
      <charset val="134"/>
      <scheme val="minor"/>
    </font>
    <font>
      <sz val="10"/>
      <color rgb="FF000000"/>
      <name val="宋体"/>
      <charset val="134"/>
    </font>
    <font>
      <sz val="9"/>
      <color rgb="FF000000"/>
      <name val="宋体"/>
      <charset val="134"/>
    </font>
    <font>
      <b/>
      <sz val="23"/>
      <color rgb="FF000000"/>
      <name val="宋体"/>
      <charset val="134"/>
    </font>
    <font>
      <sz val="11"/>
      <color rgb="FF000000"/>
      <name val="宋体"/>
      <charset val="134"/>
    </font>
    <font>
      <sz val="9"/>
      <color theme="1"/>
      <name val="宋体"/>
      <charset val="134"/>
    </font>
    <font>
      <sz val="10"/>
      <color rgb="FF000000"/>
      <name val="Arial"/>
      <charset val="134"/>
    </font>
    <font>
      <b/>
      <sz val="23.95"/>
      <color rgb="FF000000"/>
      <name val="宋体"/>
      <charset val="134"/>
    </font>
    <font>
      <b/>
      <sz val="22"/>
      <color rgb="FF000000"/>
      <name val="宋体"/>
      <charset val="134"/>
    </font>
    <font>
      <sz val="10"/>
      <color rgb="FFFFFFFF"/>
      <name val="宋体"/>
      <charset val="134"/>
    </font>
    <font>
      <b/>
      <sz val="21"/>
      <color rgb="FF000000"/>
      <name val="宋体"/>
      <charset val="134"/>
    </font>
    <font>
      <sz val="10"/>
      <color theme="1"/>
      <name val="Arial"/>
      <charset val="134"/>
    </font>
    <font>
      <sz val="10"/>
      <color theme="1"/>
      <name val="宋体"/>
      <charset val="134"/>
    </font>
    <font>
      <b/>
      <sz val="18"/>
      <color rgb="FF000000"/>
      <name val="宋体"/>
      <charset val="134"/>
    </font>
    <font>
      <sz val="11"/>
      <name val="宋体"/>
      <charset val="134"/>
      <scheme val="minor"/>
    </font>
    <font>
      <sz val="10"/>
      <name val="宋体"/>
      <charset val="134"/>
    </font>
    <font>
      <sz val="9"/>
      <name val="宋体"/>
      <charset val="134"/>
    </font>
    <font>
      <b/>
      <sz val="21"/>
      <name val="宋体"/>
      <charset val="134"/>
    </font>
    <font>
      <sz val="11"/>
      <name val="宋体"/>
      <charset val="134"/>
    </font>
    <font>
      <sz val="9.75"/>
      <color rgb="FF000000"/>
      <name val="SimSun"/>
      <charset val="134"/>
    </font>
    <font>
      <b/>
      <sz val="9"/>
      <color rgb="FF000000"/>
      <name val="宋体"/>
      <charset val="134"/>
    </font>
    <font>
      <b/>
      <sz val="9"/>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1">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000000"/>
      </left>
      <right style="thin">
        <color auto="1"/>
      </right>
      <top style="thin">
        <color rgb="FF000000"/>
      </top>
      <bottom style="thin">
        <color auto="1"/>
      </bottom>
      <diagonal/>
    </border>
    <border>
      <left style="thin">
        <color auto="1"/>
      </left>
      <right style="thin">
        <color auto="1"/>
      </right>
      <top style="thin">
        <color rgb="FF000000"/>
      </top>
      <bottom style="thin">
        <color auto="1"/>
      </bottom>
      <diagonal/>
    </border>
    <border>
      <left style="thin">
        <color rgb="FF000000"/>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rgb="FF000000"/>
      </bottom>
      <diagonal/>
    </border>
    <border>
      <left style="thin">
        <color rgb="FF000000"/>
      </left>
      <right style="thin">
        <color auto="1"/>
      </right>
      <top style="thin">
        <color auto="1"/>
      </top>
      <bottom style="thin">
        <color rgb="FF000000"/>
      </bottom>
      <diagonal/>
    </border>
    <border>
      <left style="thin">
        <color auto="1"/>
      </left>
      <right style="thin">
        <color rgb="FF000000"/>
      </right>
      <top style="thin">
        <color rgb="FF000000"/>
      </top>
      <bottom style="thin">
        <color auto="1"/>
      </bottom>
      <diagonal/>
    </border>
    <border>
      <left style="thin">
        <color auto="1"/>
      </left>
      <right style="thin">
        <color rgb="FF000000"/>
      </right>
      <top style="thin">
        <color auto="1"/>
      </top>
      <bottom style="thin">
        <color auto="1"/>
      </bottom>
      <diagonal/>
    </border>
    <border>
      <left style="thin">
        <color auto="1"/>
      </left>
      <right style="thin">
        <color rgb="FF000000"/>
      </right>
      <top style="thin">
        <color auto="1"/>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8">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0" fillId="3" borderId="23" applyNumberFormat="0" applyFont="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24" applyNumberFormat="0" applyFill="0" applyAlignment="0" applyProtection="0">
      <alignment vertical="center"/>
    </xf>
    <xf numFmtId="0" fontId="28" fillId="0" borderId="24" applyNumberFormat="0" applyFill="0" applyAlignment="0" applyProtection="0">
      <alignment vertical="center"/>
    </xf>
    <xf numFmtId="0" fontId="29" fillId="0" borderId="25" applyNumberFormat="0" applyFill="0" applyAlignment="0" applyProtection="0">
      <alignment vertical="center"/>
    </xf>
    <xf numFmtId="0" fontId="29" fillId="0" borderId="0" applyNumberFormat="0" applyFill="0" applyBorder="0" applyAlignment="0" applyProtection="0">
      <alignment vertical="center"/>
    </xf>
    <xf numFmtId="0" fontId="30" fillId="4" borderId="26" applyNumberFormat="0" applyAlignment="0" applyProtection="0">
      <alignment vertical="center"/>
    </xf>
    <xf numFmtId="0" fontId="31" fillId="5" borderId="27" applyNumberFormat="0" applyAlignment="0" applyProtection="0">
      <alignment vertical="center"/>
    </xf>
    <xf numFmtId="0" fontId="32" fillId="5" borderId="26" applyNumberFormat="0" applyAlignment="0" applyProtection="0">
      <alignment vertical="center"/>
    </xf>
    <xf numFmtId="0" fontId="33" fillId="6" borderId="28" applyNumberFormat="0" applyAlignment="0" applyProtection="0">
      <alignment vertical="center"/>
    </xf>
    <xf numFmtId="0" fontId="34" fillId="0" borderId="29" applyNumberFormat="0" applyFill="0" applyAlignment="0" applyProtection="0">
      <alignment vertical="center"/>
    </xf>
    <xf numFmtId="0" fontId="35" fillId="0" borderId="30" applyNumberFormat="0" applyFill="0" applyAlignment="0" applyProtection="0">
      <alignment vertical="center"/>
    </xf>
    <xf numFmtId="0" fontId="36" fillId="7" borderId="0" applyNumberFormat="0" applyBorder="0" applyAlignment="0" applyProtection="0">
      <alignment vertical="center"/>
    </xf>
    <xf numFmtId="0" fontId="37" fillId="8" borderId="0" applyNumberFormat="0" applyBorder="0" applyAlignment="0" applyProtection="0">
      <alignment vertical="center"/>
    </xf>
    <xf numFmtId="0" fontId="38" fillId="9" borderId="0" applyNumberFormat="0" applyBorder="0" applyAlignment="0" applyProtection="0">
      <alignment vertical="center"/>
    </xf>
    <xf numFmtId="0" fontId="39" fillId="10" borderId="0" applyNumberFormat="0" applyBorder="0" applyAlignment="0" applyProtection="0">
      <alignment vertical="center"/>
    </xf>
    <xf numFmtId="0" fontId="40" fillId="11" borderId="0" applyNumberFormat="0" applyBorder="0" applyAlignment="0" applyProtection="0">
      <alignment vertical="center"/>
    </xf>
    <xf numFmtId="0" fontId="40" fillId="12" borderId="0" applyNumberFormat="0" applyBorder="0" applyAlignment="0" applyProtection="0">
      <alignment vertical="center"/>
    </xf>
    <xf numFmtId="0" fontId="39" fillId="13" borderId="0" applyNumberFormat="0" applyBorder="0" applyAlignment="0" applyProtection="0">
      <alignment vertical="center"/>
    </xf>
    <xf numFmtId="0" fontId="39" fillId="14" borderId="0" applyNumberFormat="0" applyBorder="0" applyAlignment="0" applyProtection="0">
      <alignment vertical="center"/>
    </xf>
    <xf numFmtId="0" fontId="40" fillId="15" borderId="0" applyNumberFormat="0" applyBorder="0" applyAlignment="0" applyProtection="0">
      <alignment vertical="center"/>
    </xf>
    <xf numFmtId="0" fontId="40" fillId="16" borderId="0" applyNumberFormat="0" applyBorder="0" applyAlignment="0" applyProtection="0">
      <alignment vertical="center"/>
    </xf>
    <xf numFmtId="0" fontId="39" fillId="17" borderId="0" applyNumberFormat="0" applyBorder="0" applyAlignment="0" applyProtection="0">
      <alignment vertical="center"/>
    </xf>
    <xf numFmtId="0" fontId="39" fillId="18" borderId="0" applyNumberFormat="0" applyBorder="0" applyAlignment="0" applyProtection="0">
      <alignment vertical="center"/>
    </xf>
    <xf numFmtId="0" fontId="40" fillId="19" borderId="0" applyNumberFormat="0" applyBorder="0" applyAlignment="0" applyProtection="0">
      <alignment vertical="center"/>
    </xf>
    <xf numFmtId="0" fontId="40" fillId="20" borderId="0" applyNumberFormat="0" applyBorder="0" applyAlignment="0" applyProtection="0">
      <alignment vertical="center"/>
    </xf>
    <xf numFmtId="0" fontId="39" fillId="21" borderId="0" applyNumberFormat="0" applyBorder="0" applyAlignment="0" applyProtection="0">
      <alignment vertical="center"/>
    </xf>
    <xf numFmtId="0" fontId="39" fillId="22" borderId="0" applyNumberFormat="0" applyBorder="0" applyAlignment="0" applyProtection="0">
      <alignment vertical="center"/>
    </xf>
    <xf numFmtId="0" fontId="40" fillId="23" borderId="0" applyNumberFormat="0" applyBorder="0" applyAlignment="0" applyProtection="0">
      <alignment vertical="center"/>
    </xf>
    <xf numFmtId="0" fontId="40" fillId="24" borderId="0" applyNumberFormat="0" applyBorder="0" applyAlignment="0" applyProtection="0">
      <alignment vertical="center"/>
    </xf>
    <xf numFmtId="0" fontId="39" fillId="25" borderId="0" applyNumberFormat="0" applyBorder="0" applyAlignment="0" applyProtection="0">
      <alignment vertical="center"/>
    </xf>
    <xf numFmtId="0" fontId="39" fillId="26" borderId="0" applyNumberFormat="0" applyBorder="0" applyAlignment="0" applyProtection="0">
      <alignment vertical="center"/>
    </xf>
    <xf numFmtId="0" fontId="40" fillId="27" borderId="0" applyNumberFormat="0" applyBorder="0" applyAlignment="0" applyProtection="0">
      <alignment vertical="center"/>
    </xf>
    <xf numFmtId="0" fontId="40" fillId="28" borderId="0" applyNumberFormat="0" applyBorder="0" applyAlignment="0" applyProtection="0">
      <alignment vertical="center"/>
    </xf>
    <xf numFmtId="0" fontId="39" fillId="29" borderId="0" applyNumberFormat="0" applyBorder="0" applyAlignment="0" applyProtection="0">
      <alignment vertical="center"/>
    </xf>
    <xf numFmtId="0" fontId="39" fillId="30" borderId="0" applyNumberFormat="0" applyBorder="0" applyAlignment="0" applyProtection="0">
      <alignment vertical="center"/>
    </xf>
    <xf numFmtId="0" fontId="40" fillId="31" borderId="0" applyNumberFormat="0" applyBorder="0" applyAlignment="0" applyProtection="0">
      <alignment vertical="center"/>
    </xf>
    <xf numFmtId="0" fontId="40" fillId="32" borderId="0" applyNumberFormat="0" applyBorder="0" applyAlignment="0" applyProtection="0">
      <alignment vertical="center"/>
    </xf>
    <xf numFmtId="0" fontId="39" fillId="33" borderId="0" applyNumberFormat="0" applyBorder="0" applyAlignment="0" applyProtection="0">
      <alignment vertical="center"/>
    </xf>
    <xf numFmtId="176" fontId="16" fillId="0" borderId="7">
      <alignment horizontal="right" vertical="center"/>
    </xf>
    <xf numFmtId="177" fontId="16" fillId="0" borderId="7">
      <alignment horizontal="right" vertical="center"/>
    </xf>
    <xf numFmtId="10" fontId="16" fillId="0" borderId="7">
      <alignment horizontal="right" vertical="center"/>
    </xf>
    <xf numFmtId="178" fontId="16" fillId="0" borderId="7">
      <alignment horizontal="right" vertical="center"/>
    </xf>
    <xf numFmtId="49" fontId="16" fillId="0" borderId="7">
      <alignment horizontal="left" vertical="center" wrapText="1"/>
    </xf>
    <xf numFmtId="178" fontId="16" fillId="0" borderId="7">
      <alignment horizontal="right" vertical="center"/>
    </xf>
    <xf numFmtId="179" fontId="16" fillId="0" borderId="7">
      <alignment horizontal="right" vertical="center"/>
    </xf>
    <xf numFmtId="180" fontId="16" fillId="0" borderId="7">
      <alignment horizontal="right" vertical="center"/>
    </xf>
    <xf numFmtId="0" fontId="11" fillId="0" borderId="0"/>
  </cellStyleXfs>
  <cellXfs count="229">
    <xf numFmtId="0" fontId="0" fillId="0" borderId="0" xfId="0" applyFont="1" applyBorder="1"/>
    <xf numFmtId="0" fontId="0" fillId="0" borderId="0" xfId="0" applyFont="1" applyBorder="1" applyAlignment="1">
      <alignment horizontal="center" vertical="center"/>
    </xf>
    <xf numFmtId="49" fontId="1" fillId="0" borderId="0" xfId="0" applyNumberFormat="1" applyFont="1" applyBorder="1"/>
    <xf numFmtId="0" fontId="2" fillId="0" borderId="0" xfId="0" applyFont="1" applyBorder="1" applyAlignment="1" applyProtection="1">
      <alignment horizontal="right" vertical="center"/>
      <protection locked="0"/>
    </xf>
    <xf numFmtId="0" fontId="3" fillId="0" borderId="0" xfId="0" applyFont="1" applyBorder="1" applyAlignment="1">
      <alignment horizontal="center" vertical="center"/>
    </xf>
    <xf numFmtId="0" fontId="2" fillId="0" borderId="0" xfId="0" applyFont="1" applyBorder="1" applyAlignment="1" applyProtection="1">
      <alignment horizontal="left" vertical="center"/>
      <protection locked="0"/>
    </xf>
    <xf numFmtId="0" fontId="4" fillId="0" borderId="0" xfId="0" applyFont="1" applyBorder="1" applyAlignment="1">
      <alignment horizontal="left" vertical="center"/>
    </xf>
    <xf numFmtId="0" fontId="4" fillId="0" borderId="0" xfId="0" applyFont="1" applyBorder="1"/>
    <xf numFmtId="0" fontId="2" fillId="0" borderId="0" xfId="0" applyFont="1" applyBorder="1" applyAlignment="1" applyProtection="1">
      <alignment horizontal="right"/>
      <protection locked="0"/>
    </xf>
    <xf numFmtId="0" fontId="4" fillId="0" borderId="1" xfId="0" applyFont="1" applyBorder="1" applyAlignment="1" applyProtection="1">
      <alignment horizontal="center" vertical="center" wrapText="1"/>
      <protection locked="0"/>
    </xf>
    <xf numFmtId="0" fontId="4" fillId="0" borderId="1" xfId="0" applyFont="1" applyBorder="1" applyAlignment="1">
      <alignment horizontal="center"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pplyProtection="1">
      <alignment horizontal="center" vertical="center" wrapText="1"/>
      <protection locked="0"/>
    </xf>
    <xf numFmtId="0" fontId="4" fillId="0" borderId="5" xfId="0" applyFont="1" applyBorder="1" applyAlignment="1">
      <alignment horizontal="center" vertical="center" wrapText="1"/>
    </xf>
    <xf numFmtId="0" fontId="4" fillId="0" borderId="1" xfId="0" applyFont="1" applyBorder="1" applyAlignment="1">
      <alignment horizontal="center" vertical="center"/>
    </xf>
    <xf numFmtId="0" fontId="4" fillId="2" borderId="6" xfId="0" applyFont="1" applyFill="1" applyBorder="1" applyAlignment="1" applyProtection="1">
      <alignment horizontal="center" vertical="center" wrapText="1"/>
      <protection locked="0"/>
    </xf>
    <xf numFmtId="0" fontId="4" fillId="0" borderId="6" xfId="0" applyFont="1" applyBorder="1" applyAlignment="1">
      <alignment horizontal="center" vertical="center" wrapText="1"/>
    </xf>
    <xf numFmtId="0" fontId="4" fillId="0" borderId="6" xfId="0" applyFont="1" applyBorder="1" applyAlignment="1">
      <alignment horizontal="center" vertical="center"/>
    </xf>
    <xf numFmtId="0" fontId="1" fillId="0" borderId="7" xfId="0" applyFont="1" applyBorder="1" applyAlignment="1">
      <alignment horizontal="center" vertical="center"/>
    </xf>
    <xf numFmtId="0" fontId="2" fillId="2" borderId="7" xfId="0" applyFont="1" applyFill="1" applyBorder="1" applyAlignment="1" applyProtection="1">
      <alignment horizontal="left" vertical="center" wrapText="1"/>
      <protection locked="0"/>
    </xf>
    <xf numFmtId="0" fontId="2" fillId="0" borderId="7" xfId="0" applyFont="1" applyBorder="1" applyAlignment="1" applyProtection="1">
      <alignment horizontal="left" vertical="center"/>
      <protection locked="0"/>
    </xf>
    <xf numFmtId="4" fontId="2" fillId="0" borderId="7" xfId="0" applyNumberFormat="1" applyFont="1" applyBorder="1" applyAlignment="1" applyProtection="1">
      <alignment horizontal="right" vertical="center" wrapText="1"/>
      <protection locked="0"/>
    </xf>
    <xf numFmtId="0" fontId="2" fillId="0" borderId="2" xfId="0" applyFont="1" applyBorder="1" applyAlignment="1" applyProtection="1">
      <alignment horizontal="center"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4" fillId="2" borderId="1" xfId="0" applyFont="1" applyFill="1" applyBorder="1" applyAlignment="1">
      <alignment horizontal="center" vertical="center"/>
    </xf>
    <xf numFmtId="0" fontId="4" fillId="0" borderId="5" xfId="0" applyFont="1" applyBorder="1" applyAlignment="1">
      <alignment horizontal="center" vertical="center"/>
    </xf>
    <xf numFmtId="0" fontId="2" fillId="0" borderId="7" xfId="0" applyFont="1" applyBorder="1" applyAlignment="1">
      <alignment horizontal="left" vertical="center" wrapText="1"/>
    </xf>
    <xf numFmtId="4" fontId="2" fillId="0" borderId="7" xfId="0" applyNumberFormat="1" applyFont="1" applyBorder="1" applyAlignment="1">
      <alignment horizontal="right" vertical="center" wrapText="1"/>
    </xf>
    <xf numFmtId="0" fontId="2" fillId="0" borderId="7" xfId="0" applyFont="1" applyBorder="1" applyAlignment="1" applyProtection="1">
      <alignment horizontal="left" vertical="center" wrapText="1"/>
      <protection locked="0"/>
    </xf>
    <xf numFmtId="0" fontId="1" fillId="0" borderId="2" xfId="0" applyFont="1" applyBorder="1" applyAlignment="1" applyProtection="1">
      <alignment horizontal="center" vertical="center" wrapText="1"/>
      <protection locked="0"/>
    </xf>
    <xf numFmtId="0" fontId="2" fillId="0" borderId="3" xfId="0" applyFont="1" applyBorder="1" applyAlignment="1">
      <alignment horizontal="left" vertical="center"/>
    </xf>
    <xf numFmtId="0" fontId="2" fillId="2" borderId="4" xfId="0" applyFont="1" applyFill="1" applyBorder="1" applyAlignment="1">
      <alignment horizontal="left" vertical="center"/>
    </xf>
    <xf numFmtId="0" fontId="1" fillId="0" borderId="7" xfId="0" applyFont="1" applyBorder="1" applyAlignment="1" applyProtection="1">
      <alignment horizontal="center" vertical="center"/>
      <protection locked="0"/>
    </xf>
    <xf numFmtId="4" fontId="5" fillId="0" borderId="7" xfId="54" applyNumberFormat="1" applyFont="1" applyBorder="1">
      <alignment horizontal="right" vertical="center"/>
    </xf>
    <xf numFmtId="0" fontId="2" fillId="2" borderId="0" xfId="0" applyFont="1" applyFill="1" applyBorder="1" applyAlignment="1" applyProtection="1">
      <alignment horizontal="right" vertical="top" wrapText="1"/>
      <protection locked="0"/>
    </xf>
    <xf numFmtId="0" fontId="6" fillId="0" borderId="0" xfId="0" applyFont="1" applyBorder="1" applyAlignment="1" applyProtection="1">
      <alignment vertical="top"/>
      <protection locked="0"/>
    </xf>
    <xf numFmtId="0" fontId="6" fillId="0" borderId="0" xfId="0" applyFont="1" applyBorder="1" applyAlignment="1">
      <alignment vertical="top"/>
    </xf>
    <xf numFmtId="0" fontId="7" fillId="2" borderId="0" xfId="0" applyFont="1" applyFill="1" applyBorder="1" applyAlignment="1" applyProtection="1">
      <alignment horizontal="center" vertical="center" wrapText="1"/>
      <protection locked="0"/>
    </xf>
    <xf numFmtId="0" fontId="6" fillId="0" borderId="0" xfId="0" applyFont="1" applyBorder="1" applyProtection="1">
      <protection locked="0"/>
    </xf>
    <xf numFmtId="0" fontId="6" fillId="0" borderId="0" xfId="0" applyFont="1" applyBorder="1"/>
    <xf numFmtId="0" fontId="2" fillId="2" borderId="0" xfId="0" applyFont="1" applyFill="1" applyBorder="1" applyAlignment="1" applyProtection="1">
      <alignment horizontal="left" vertical="center" wrapText="1"/>
      <protection locked="0"/>
    </xf>
    <xf numFmtId="0" fontId="1" fillId="2" borderId="0" xfId="0" applyFont="1" applyFill="1" applyBorder="1" applyAlignment="1" applyProtection="1">
      <alignment horizontal="right" vertical="center"/>
      <protection locked="0"/>
    </xf>
    <xf numFmtId="0" fontId="1" fillId="2" borderId="0" xfId="0" applyFont="1" applyFill="1" applyBorder="1" applyAlignment="1" applyProtection="1">
      <alignment horizontal="right" vertical="center" wrapText="1"/>
      <protection locked="0"/>
    </xf>
    <xf numFmtId="0" fontId="1" fillId="0" borderId="7" xfId="0" applyFont="1" applyBorder="1" applyAlignment="1" applyProtection="1">
      <alignment horizontal="center" vertical="center" wrapText="1"/>
      <protection locked="0"/>
    </xf>
    <xf numFmtId="0" fontId="1" fillId="2" borderId="7" xfId="0" applyFont="1" applyFill="1" applyBorder="1" applyAlignment="1" applyProtection="1">
      <alignment horizontal="center" vertical="center"/>
      <protection locked="0"/>
    </xf>
    <xf numFmtId="0" fontId="1" fillId="2" borderId="7" xfId="0" applyFont="1" applyFill="1" applyBorder="1" applyAlignment="1" applyProtection="1">
      <alignment horizontal="center" vertical="center" wrapText="1"/>
      <protection locked="0"/>
    </xf>
    <xf numFmtId="0" fontId="1" fillId="2" borderId="7" xfId="0" applyFont="1" applyFill="1" applyBorder="1" applyAlignment="1" applyProtection="1">
      <alignment horizontal="right" vertical="center"/>
      <protection locked="0"/>
    </xf>
    <xf numFmtId="0" fontId="1" fillId="2" borderId="7" xfId="0" applyFont="1" applyFill="1" applyBorder="1" applyAlignment="1" applyProtection="1">
      <alignment horizontal="right" vertical="center" wrapText="1"/>
      <protection locked="0"/>
    </xf>
    <xf numFmtId="0" fontId="2" fillId="2" borderId="7" xfId="0" applyFont="1" applyFill="1" applyBorder="1" applyAlignment="1">
      <alignment horizontal="center" vertical="center" wrapText="1"/>
    </xf>
    <xf numFmtId="0" fontId="2" fillId="0" borderId="7" xfId="0" applyFont="1" applyBorder="1" applyAlignment="1" applyProtection="1">
      <alignment horizontal="center" vertical="center" wrapText="1"/>
      <protection locked="0"/>
    </xf>
    <xf numFmtId="0" fontId="2" fillId="0" borderId="7" xfId="0" applyFont="1" applyBorder="1" applyAlignment="1">
      <alignment horizontal="center" vertical="center" wrapText="1"/>
    </xf>
    <xf numFmtId="0" fontId="2" fillId="2" borderId="7" xfId="0" applyFont="1" applyFill="1" applyBorder="1" applyAlignment="1" applyProtection="1">
      <alignment horizontal="center" vertical="center" wrapText="1"/>
      <protection locked="0"/>
    </xf>
    <xf numFmtId="0" fontId="2" fillId="2" borderId="7" xfId="0" applyFont="1" applyFill="1" applyBorder="1" applyAlignment="1">
      <alignment horizontal="left" vertical="center" wrapText="1"/>
    </xf>
    <xf numFmtId="3" fontId="2" fillId="2" borderId="7" xfId="0" applyNumberFormat="1" applyFont="1" applyFill="1" applyBorder="1" applyAlignment="1" applyProtection="1">
      <alignment horizontal="right" vertical="center"/>
      <protection locked="0"/>
    </xf>
    <xf numFmtId="4" fontId="2" fillId="0" borderId="7" xfId="0" applyNumberFormat="1" applyFont="1" applyBorder="1" applyAlignment="1" applyProtection="1">
      <alignment horizontal="right" vertical="center"/>
      <protection locked="0"/>
    </xf>
    <xf numFmtId="0" fontId="2" fillId="0" borderId="7" xfId="0" applyFont="1" applyBorder="1" applyAlignment="1">
      <alignment horizontal="center" vertical="center"/>
    </xf>
    <xf numFmtId="0" fontId="2" fillId="0" borderId="7" xfId="0" applyFont="1" applyBorder="1" applyAlignment="1" applyProtection="1">
      <alignment horizontal="left"/>
      <protection locked="0"/>
    </xf>
    <xf numFmtId="0" fontId="2" fillId="0" borderId="7" xfId="0" applyFont="1" applyBorder="1" applyAlignment="1">
      <alignment horizontal="left"/>
    </xf>
    <xf numFmtId="0" fontId="2" fillId="2" borderId="7" xfId="0" applyFont="1" applyFill="1" applyBorder="1" applyAlignment="1">
      <alignment horizontal="right" vertical="center"/>
    </xf>
    <xf numFmtId="0" fontId="2" fillId="2" borderId="0" xfId="0" applyFont="1" applyFill="1" applyBorder="1" applyAlignment="1" applyProtection="1">
      <alignment horizontal="right" vertical="center" wrapText="1"/>
      <protection locked="0"/>
    </xf>
    <xf numFmtId="0" fontId="8" fillId="0" borderId="0" xfId="0" applyFont="1" applyBorder="1" applyAlignment="1">
      <alignment horizontal="center" vertical="center"/>
    </xf>
    <xf numFmtId="0" fontId="3" fillId="0" borderId="0" xfId="0" applyFont="1" applyBorder="1" applyAlignment="1" applyProtection="1">
      <alignment horizontal="center" vertical="center"/>
      <protection locked="0"/>
    </xf>
    <xf numFmtId="0" fontId="4" fillId="0" borderId="7" xfId="0" applyFont="1" applyBorder="1" applyAlignment="1">
      <alignment horizontal="center" vertical="center" wrapText="1"/>
    </xf>
    <xf numFmtId="0" fontId="4" fillId="0" borderId="7" xfId="0" applyFont="1" applyBorder="1" applyAlignment="1" applyProtection="1">
      <alignment horizontal="center" vertical="center"/>
      <protection locked="0"/>
    </xf>
    <xf numFmtId="0" fontId="2" fillId="0" borderId="7" xfId="0" applyFont="1" applyBorder="1" applyAlignment="1">
      <alignment vertical="center" wrapText="1"/>
    </xf>
    <xf numFmtId="0" fontId="2" fillId="2" borderId="7" xfId="0" applyFont="1" applyFill="1" applyBorder="1" applyAlignment="1" applyProtection="1">
      <alignment horizontal="center" vertical="center"/>
      <protection locked="0"/>
    </xf>
    <xf numFmtId="0" fontId="1" fillId="0" borderId="0" xfId="0" applyFont="1" applyBorder="1" applyAlignment="1">
      <alignment horizontal="right" vertical="center"/>
    </xf>
    <xf numFmtId="0" fontId="8" fillId="0" borderId="0" xfId="0" applyFont="1" applyBorder="1" applyAlignment="1">
      <alignment horizontal="center" vertical="center" wrapText="1"/>
    </xf>
    <xf numFmtId="0" fontId="2" fillId="0" borderId="0" xfId="0" applyFont="1" applyBorder="1" applyAlignment="1">
      <alignment horizontal="left" vertical="center" wrapText="1"/>
    </xf>
    <xf numFmtId="0" fontId="4" fillId="0" borderId="0" xfId="0" applyFont="1" applyBorder="1" applyAlignment="1">
      <alignment wrapText="1"/>
    </xf>
    <xf numFmtId="0" fontId="1" fillId="0" borderId="0" xfId="0" applyFont="1" applyBorder="1" applyAlignment="1">
      <alignment horizontal="right" wrapText="1"/>
    </xf>
    <xf numFmtId="0" fontId="1" fillId="0" borderId="0" xfId="0" applyFont="1" applyBorder="1" applyAlignment="1">
      <alignment wrapText="1"/>
    </xf>
    <xf numFmtId="0" fontId="4" fillId="0" borderId="8" xfId="0" applyFont="1" applyBorder="1" applyAlignment="1">
      <alignment horizontal="center" vertical="center" wrapText="1"/>
    </xf>
    <xf numFmtId="0" fontId="1" fillId="0" borderId="2" xfId="0" applyFont="1" applyBorder="1" applyAlignment="1">
      <alignment horizontal="center" vertical="center"/>
    </xf>
    <xf numFmtId="178" fontId="5" fillId="0" borderId="7" xfId="0" applyNumberFormat="1" applyFont="1" applyBorder="1" applyAlignment="1">
      <alignment horizontal="right" vertical="center"/>
    </xf>
    <xf numFmtId="0" fontId="4" fillId="0" borderId="3"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1" fillId="0" borderId="6" xfId="0" applyFont="1" applyBorder="1" applyAlignment="1" applyProtection="1">
      <alignment horizontal="center" vertical="center"/>
      <protection locked="0"/>
    </xf>
    <xf numFmtId="0" fontId="1" fillId="0" borderId="0" xfId="0" applyFont="1" applyBorder="1" applyProtection="1">
      <protection locked="0"/>
    </xf>
    <xf numFmtId="0" fontId="3" fillId="0" borderId="0" xfId="0" applyFont="1" applyBorder="1" applyAlignment="1">
      <alignment horizontal="center" vertical="center" wrapText="1"/>
    </xf>
    <xf numFmtId="0" fontId="4" fillId="0" borderId="0" xfId="0" applyFont="1" applyBorder="1" applyProtection="1">
      <protection locked="0"/>
    </xf>
    <xf numFmtId="0" fontId="4" fillId="0" borderId="9" xfId="0" applyFont="1" applyBorder="1" applyAlignment="1" applyProtection="1">
      <alignment horizontal="center" vertical="center"/>
      <protection locked="0"/>
    </xf>
    <xf numFmtId="0" fontId="4" fillId="0" borderId="9" xfId="0" applyFont="1" applyBorder="1" applyAlignment="1">
      <alignment horizontal="center" vertical="center" wrapText="1"/>
    </xf>
    <xf numFmtId="0" fontId="4" fillId="0" borderId="10" xfId="0" applyFont="1" applyBorder="1" applyAlignment="1" applyProtection="1">
      <alignment horizontal="center" vertical="center"/>
      <protection locked="0"/>
    </xf>
    <xf numFmtId="0" fontId="4" fillId="0" borderId="10" xfId="0" applyFont="1" applyBorder="1" applyAlignment="1">
      <alignment horizontal="center" vertical="center" wrapText="1"/>
    </xf>
    <xf numFmtId="0" fontId="4" fillId="0" borderId="11" xfId="0" applyFont="1" applyBorder="1" applyAlignment="1" applyProtection="1">
      <alignment horizontal="center" vertical="center"/>
      <protection locked="0"/>
    </xf>
    <xf numFmtId="0" fontId="4" fillId="0" borderId="11" xfId="0" applyFont="1" applyBorder="1" applyAlignment="1">
      <alignment horizontal="center" vertical="center" wrapText="1"/>
    </xf>
    <xf numFmtId="49" fontId="5" fillId="0" borderId="7" xfId="53" applyNumberFormat="1" applyFont="1" applyBorder="1">
      <alignment horizontal="left" vertical="center" wrapText="1"/>
    </xf>
    <xf numFmtId="0" fontId="2" fillId="0" borderId="12" xfId="0" applyFont="1" applyBorder="1" applyAlignment="1">
      <alignment horizontal="center" vertical="center"/>
    </xf>
    <xf numFmtId="0" fontId="2" fillId="0" borderId="13" xfId="0" applyFont="1" applyBorder="1" applyAlignment="1" applyProtection="1">
      <alignment horizontal="left" vertical="center"/>
      <protection locked="0"/>
    </xf>
    <xf numFmtId="0" fontId="2" fillId="0" borderId="13" xfId="0" applyFont="1" applyBorder="1" applyAlignment="1">
      <alignment horizontal="left" vertical="center"/>
    </xf>
    <xf numFmtId="0" fontId="2" fillId="0" borderId="0" xfId="0" applyFont="1" applyBorder="1" applyAlignment="1" applyProtection="1">
      <alignment vertical="top" wrapText="1"/>
      <protection locked="0"/>
    </xf>
    <xf numFmtId="0" fontId="3" fillId="0" borderId="0" xfId="0" applyFont="1" applyBorder="1" applyAlignment="1" applyProtection="1">
      <alignment horizontal="center" vertical="center" wrapText="1"/>
      <protection locked="0"/>
    </xf>
    <xf numFmtId="0" fontId="4" fillId="0" borderId="3" xfId="0" applyFont="1" applyBorder="1" applyAlignment="1">
      <alignment horizontal="center" vertical="center" wrapText="1"/>
    </xf>
    <xf numFmtId="0" fontId="4" fillId="0" borderId="3" xfId="0" applyFont="1" applyBorder="1" applyAlignment="1" applyProtection="1">
      <alignment horizontal="center" vertical="center" wrapText="1"/>
      <protection locked="0"/>
    </xf>
    <xf numFmtId="0" fontId="4" fillId="0" borderId="10" xfId="0" applyFont="1" applyBorder="1" applyAlignment="1" applyProtection="1">
      <alignment horizontal="center" vertical="center" wrapText="1"/>
      <protection locked="0"/>
    </xf>
    <xf numFmtId="0" fontId="4" fillId="0" borderId="13" xfId="0" applyFont="1" applyBorder="1" applyAlignment="1">
      <alignment horizontal="center" vertical="center" wrapText="1"/>
    </xf>
    <xf numFmtId="0" fontId="4" fillId="0" borderId="11" xfId="0" applyFont="1" applyBorder="1" applyAlignment="1" applyProtection="1">
      <alignment horizontal="center" vertical="center" wrapText="1"/>
      <protection locked="0"/>
    </xf>
    <xf numFmtId="0" fontId="2" fillId="2" borderId="11" xfId="0" applyFont="1" applyFill="1" applyBorder="1" applyAlignment="1">
      <alignment horizontal="left" vertical="center"/>
    </xf>
    <xf numFmtId="0" fontId="2" fillId="0" borderId="0" xfId="0" applyFont="1" applyBorder="1" applyAlignment="1" applyProtection="1">
      <alignment horizontal="right" vertical="center" wrapText="1"/>
      <protection locked="0"/>
    </xf>
    <xf numFmtId="0" fontId="2" fillId="0" borderId="0" xfId="0" applyFont="1" applyBorder="1" applyAlignment="1" applyProtection="1">
      <alignment horizontal="right" wrapText="1"/>
      <protection locked="0"/>
    </xf>
    <xf numFmtId="0" fontId="4" fillId="0" borderId="13" xfId="0" applyFont="1" applyBorder="1" applyAlignment="1" applyProtection="1">
      <alignment horizontal="center" vertical="center"/>
      <protection locked="0"/>
    </xf>
    <xf numFmtId="0" fontId="4" fillId="0" borderId="13" xfId="0" applyFont="1" applyBorder="1" applyAlignment="1" applyProtection="1">
      <alignment horizontal="center" vertical="center" wrapText="1"/>
      <protection locked="0"/>
    </xf>
    <xf numFmtId="0" fontId="2" fillId="0" borderId="0" xfId="0" applyFont="1" applyBorder="1" applyAlignment="1">
      <alignment horizontal="left" vertical="center"/>
    </xf>
    <xf numFmtId="180" fontId="5" fillId="0" borderId="7" xfId="56" applyNumberFormat="1" applyFont="1" applyBorder="1" applyAlignment="1">
      <alignment horizontal="center" vertical="center"/>
    </xf>
    <xf numFmtId="180" fontId="5" fillId="0" borderId="7" xfId="0" applyNumberFormat="1" applyFont="1" applyBorder="1" applyAlignment="1">
      <alignment horizontal="center" vertical="center"/>
    </xf>
    <xf numFmtId="0" fontId="2" fillId="0" borderId="6" xfId="0" applyFont="1" applyBorder="1" applyAlignment="1">
      <alignment horizontal="left" vertical="center" wrapText="1"/>
    </xf>
    <xf numFmtId="0" fontId="2" fillId="0" borderId="11" xfId="0" applyFont="1" applyBorder="1" applyAlignment="1" applyProtection="1">
      <alignment horizontal="left" vertical="center"/>
      <protection locked="0"/>
    </xf>
    <xf numFmtId="0" fontId="2" fillId="0" borderId="11" xfId="0" applyFont="1" applyBorder="1" applyAlignment="1">
      <alignment horizontal="left" vertical="center" wrapText="1"/>
    </xf>
    <xf numFmtId="3" fontId="2" fillId="0" borderId="11" xfId="0" applyNumberFormat="1" applyFont="1" applyBorder="1" applyAlignment="1">
      <alignment horizontal="right" vertical="center"/>
    </xf>
    <xf numFmtId="0" fontId="2" fillId="2" borderId="11" xfId="0" applyFont="1" applyFill="1" applyBorder="1" applyAlignment="1">
      <alignment horizontal="right" vertical="center"/>
    </xf>
    <xf numFmtId="0" fontId="2" fillId="2" borderId="0" xfId="0" applyFont="1" applyFill="1" applyBorder="1" applyAlignment="1">
      <alignment horizontal="left" vertical="center"/>
    </xf>
    <xf numFmtId="178" fontId="5" fillId="0" borderId="0" xfId="0" applyNumberFormat="1" applyFont="1" applyBorder="1" applyAlignment="1">
      <alignment horizontal="left" vertical="center"/>
    </xf>
    <xf numFmtId="0" fontId="2" fillId="0" borderId="0" xfId="0" applyFont="1" applyBorder="1" applyAlignment="1">
      <alignment horizontal="right"/>
    </xf>
    <xf numFmtId="0" fontId="9" fillId="0" borderId="0" xfId="0" applyFont="1" applyBorder="1" applyAlignment="1" applyProtection="1">
      <alignment horizontal="right"/>
      <protection locked="0"/>
    </xf>
    <xf numFmtId="49" fontId="9" fillId="0" borderId="0" xfId="0" applyNumberFormat="1" applyFont="1" applyBorder="1" applyProtection="1">
      <protection locked="0"/>
    </xf>
    <xf numFmtId="0" fontId="1" fillId="0" borderId="0" xfId="0" applyFont="1" applyBorder="1" applyAlignment="1">
      <alignment horizontal="right"/>
    </xf>
    <xf numFmtId="0" fontId="10" fillId="0" borderId="0" xfId="0" applyFont="1" applyBorder="1" applyAlignment="1" applyProtection="1">
      <alignment horizontal="center" vertical="center" wrapText="1"/>
      <protection locked="0"/>
    </xf>
    <xf numFmtId="0" fontId="10" fillId="0" borderId="0" xfId="0" applyFont="1" applyBorder="1" applyAlignment="1" applyProtection="1">
      <alignment horizontal="center" vertical="center"/>
      <protection locked="0"/>
    </xf>
    <xf numFmtId="0" fontId="10" fillId="0" borderId="0" xfId="0" applyFont="1" applyBorder="1" applyAlignment="1">
      <alignment horizontal="center" vertical="center"/>
    </xf>
    <xf numFmtId="0" fontId="4" fillId="0" borderId="1" xfId="0" applyFont="1" applyBorder="1" applyAlignment="1" applyProtection="1">
      <alignment horizontal="center" vertical="center"/>
      <protection locked="0"/>
    </xf>
    <xf numFmtId="49" fontId="4" fillId="0" borderId="1" xfId="0" applyNumberFormat="1" applyFont="1" applyBorder="1" applyAlignment="1" applyProtection="1">
      <alignment horizontal="center" vertical="center" wrapText="1"/>
      <protection locked="0"/>
    </xf>
    <xf numFmtId="0" fontId="4" fillId="0" borderId="5" xfId="0" applyFont="1" applyBorder="1" applyAlignment="1" applyProtection="1">
      <alignment horizontal="center" vertical="center"/>
      <protection locked="0"/>
    </xf>
    <xf numFmtId="49" fontId="4" fillId="0" borderId="5" xfId="0" applyNumberFormat="1" applyFont="1" applyBorder="1" applyAlignment="1" applyProtection="1">
      <alignment horizontal="center" vertical="center" wrapText="1"/>
      <protection locked="0"/>
    </xf>
    <xf numFmtId="49" fontId="4" fillId="0" borderId="7" xfId="0" applyNumberFormat="1" applyFont="1" applyBorder="1" applyAlignment="1" applyProtection="1">
      <alignment horizontal="center" vertical="center"/>
      <protection locked="0"/>
    </xf>
    <xf numFmtId="0" fontId="4" fillId="0" borderId="7" xfId="0" applyFont="1" applyBorder="1" applyAlignment="1">
      <alignment horizontal="center" vertical="center"/>
    </xf>
    <xf numFmtId="0" fontId="1" fillId="0" borderId="3" xfId="0" applyFont="1" applyBorder="1" applyAlignment="1" applyProtection="1">
      <alignment horizontal="center" vertical="center"/>
      <protection locked="0"/>
    </xf>
    <xf numFmtId="0" fontId="1" fillId="0" borderId="4" xfId="0" applyFont="1" applyBorder="1" applyAlignment="1" applyProtection="1">
      <alignment horizontal="center" vertical="center"/>
      <protection locked="0"/>
    </xf>
    <xf numFmtId="0" fontId="1" fillId="0" borderId="7" xfId="0" applyFont="1" applyBorder="1" applyAlignment="1">
      <alignment horizontal="center" vertical="center" wrapText="1"/>
    </xf>
    <xf numFmtId="0" fontId="1" fillId="0" borderId="0" xfId="0" applyFont="1" applyBorder="1" applyAlignment="1">
      <alignment vertical="top"/>
    </xf>
    <xf numFmtId="0" fontId="2" fillId="0" borderId="14" xfId="0" applyFont="1" applyBorder="1" applyAlignment="1">
      <alignment vertical="center" wrapText="1"/>
    </xf>
    <xf numFmtId="0" fontId="2" fillId="0" borderId="15" xfId="0" applyFont="1" applyBorder="1" applyAlignment="1">
      <alignment vertical="center" wrapText="1"/>
    </xf>
    <xf numFmtId="0" fontId="2" fillId="0" borderId="16" xfId="0" applyFont="1" applyBorder="1" applyAlignment="1">
      <alignment vertical="center" wrapText="1"/>
    </xf>
    <xf numFmtId="0" fontId="2" fillId="0" borderId="17" xfId="0" applyFont="1" applyBorder="1" applyAlignment="1">
      <alignment vertical="center" wrapText="1"/>
    </xf>
    <xf numFmtId="0" fontId="2" fillId="0" borderId="15" xfId="0" applyFont="1" applyBorder="1" applyAlignment="1">
      <alignment horizontal="left" vertical="center"/>
    </xf>
    <xf numFmtId="49" fontId="11" fillId="0" borderId="17" xfId="57" applyNumberFormat="1" applyFont="1" applyFill="1" applyBorder="1" applyAlignment="1">
      <alignment horizontal="left" vertical="center" wrapText="1"/>
    </xf>
    <xf numFmtId="0" fontId="2" fillId="0" borderId="16" xfId="0" applyFont="1" applyBorder="1" applyAlignment="1">
      <alignment horizontal="left" vertical="center"/>
    </xf>
    <xf numFmtId="0" fontId="2" fillId="0" borderId="17" xfId="0" applyFont="1" applyBorder="1" applyAlignment="1">
      <alignment horizontal="left" vertical="center"/>
    </xf>
    <xf numFmtId="49" fontId="12" fillId="0" borderId="17" xfId="57" applyNumberFormat="1" applyFont="1" applyFill="1" applyBorder="1" applyAlignment="1">
      <alignment horizontal="left" vertical="center" wrapText="1"/>
    </xf>
    <xf numFmtId="0" fontId="2" fillId="0" borderId="18" xfId="0" applyFont="1" applyBorder="1" applyAlignment="1">
      <alignment horizontal="left" vertical="center"/>
    </xf>
    <xf numFmtId="0" fontId="2" fillId="0" borderId="19" xfId="0" applyFont="1" applyBorder="1" applyAlignment="1">
      <alignment horizontal="left" vertical="center"/>
    </xf>
    <xf numFmtId="49" fontId="12" fillId="0" borderId="18" xfId="57" applyNumberFormat="1" applyFont="1" applyFill="1" applyBorder="1" applyAlignment="1">
      <alignment horizontal="left" vertical="center" wrapText="1"/>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2" xfId="0" applyFont="1" applyBorder="1" applyAlignment="1" applyProtection="1">
      <alignment horizontal="center" vertical="center" wrapText="1"/>
      <protection locked="0"/>
    </xf>
    <xf numFmtId="0" fontId="4" fillId="0" borderId="11" xfId="0" applyFont="1" applyBorder="1" applyAlignment="1">
      <alignment horizontal="center" vertical="center"/>
    </xf>
    <xf numFmtId="178" fontId="5" fillId="0" borderId="20" xfId="0" applyNumberFormat="1" applyFont="1" applyBorder="1" applyAlignment="1">
      <alignment horizontal="right" vertical="center"/>
    </xf>
    <xf numFmtId="178" fontId="5" fillId="0" borderId="21" xfId="0" applyNumberFormat="1" applyFont="1" applyBorder="1" applyAlignment="1">
      <alignment horizontal="right" vertical="center"/>
    </xf>
    <xf numFmtId="178" fontId="5" fillId="0" borderId="22" xfId="0" applyNumberFormat="1" applyFont="1" applyBorder="1" applyAlignment="1">
      <alignment horizontal="right" vertical="center"/>
    </xf>
    <xf numFmtId="0" fontId="2" fillId="0" borderId="0" xfId="0" applyFont="1" applyBorder="1" applyAlignment="1">
      <alignment horizontal="right" vertical="center"/>
    </xf>
    <xf numFmtId="0" fontId="1" fillId="0" borderId="0" xfId="0" applyFont="1" applyBorder="1" applyAlignment="1" applyProtection="1">
      <alignment vertical="top"/>
      <protection locked="0"/>
    </xf>
    <xf numFmtId="49" fontId="1" fillId="0" borderId="0" xfId="0" applyNumberFormat="1" applyFont="1" applyBorder="1" applyProtection="1">
      <protection locked="0"/>
    </xf>
    <xf numFmtId="0" fontId="4" fillId="0" borderId="0" xfId="0" applyFont="1" applyBorder="1" applyAlignment="1" applyProtection="1">
      <alignment horizontal="left" vertical="center"/>
      <protection locked="0"/>
    </xf>
    <xf numFmtId="0" fontId="4" fillId="0" borderId="6" xfId="0" applyFont="1" applyBorder="1" applyAlignment="1" applyProtection="1">
      <alignment horizontal="center" vertical="center"/>
      <protection locked="0"/>
    </xf>
    <xf numFmtId="0" fontId="2" fillId="0" borderId="7" xfId="0" applyFont="1" applyBorder="1" applyAlignment="1">
      <alignment horizontal="left" vertical="center"/>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4" fillId="0" borderId="2" xfId="0" applyFont="1" applyBorder="1" applyAlignment="1" applyProtection="1">
      <alignment horizontal="center" vertical="center"/>
      <protection locked="0"/>
    </xf>
    <xf numFmtId="0" fontId="4" fillId="0" borderId="2"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locked="0"/>
    </xf>
    <xf numFmtId="0" fontId="2" fillId="0" borderId="0" xfId="0" applyFont="1" applyBorder="1" applyAlignment="1">
      <alignment horizontal="right" vertical="center" wrapText="1"/>
    </xf>
    <xf numFmtId="0" fontId="13" fillId="0" borderId="0" xfId="0" applyFont="1" applyBorder="1" applyAlignment="1">
      <alignment horizontal="center" vertical="center"/>
    </xf>
    <xf numFmtId="0" fontId="1" fillId="2" borderId="0" xfId="0" applyFont="1" applyFill="1" applyBorder="1" applyAlignment="1" applyProtection="1">
      <alignment horizontal="left" vertical="center" wrapText="1"/>
      <protection locked="0"/>
    </xf>
    <xf numFmtId="0" fontId="6" fillId="2" borderId="7" xfId="0" applyFont="1" applyFill="1" applyBorder="1" applyAlignment="1" applyProtection="1">
      <alignment vertical="top" wrapText="1"/>
      <protection locked="0"/>
    </xf>
    <xf numFmtId="0" fontId="14" fillId="0" borderId="0" xfId="0" applyFont="1" applyBorder="1"/>
    <xf numFmtId="0" fontId="14" fillId="0" borderId="0" xfId="0" applyFont="1" applyBorder="1" applyAlignment="1">
      <alignment horizontal="center" vertical="center"/>
    </xf>
    <xf numFmtId="0" fontId="15" fillId="0" borderId="0" xfId="0" applyFont="1" applyBorder="1" applyAlignment="1">
      <alignment vertical="top"/>
    </xf>
    <xf numFmtId="0" fontId="15" fillId="0" borderId="0" xfId="0" applyFont="1" applyBorder="1" applyAlignment="1">
      <alignment horizontal="right" vertical="center"/>
    </xf>
    <xf numFmtId="0" fontId="16" fillId="0" borderId="0" xfId="0" applyFont="1" applyBorder="1" applyAlignment="1">
      <alignment horizontal="right" vertical="center"/>
    </xf>
    <xf numFmtId="0" fontId="17" fillId="0" borderId="0" xfId="0" applyFont="1" applyBorder="1" applyAlignment="1">
      <alignment horizontal="center" vertical="center"/>
    </xf>
    <xf numFmtId="0" fontId="16" fillId="0" borderId="0" xfId="0" applyFont="1" applyBorder="1" applyAlignment="1" applyProtection="1">
      <alignment horizontal="left" vertical="center"/>
      <protection locked="0"/>
    </xf>
    <xf numFmtId="0" fontId="15" fillId="0" borderId="0" xfId="0" applyFont="1" applyBorder="1" applyAlignment="1">
      <alignment horizontal="right"/>
    </xf>
    <xf numFmtId="49" fontId="18" fillId="0" borderId="2" xfId="0" applyNumberFormat="1" applyFont="1" applyBorder="1" applyAlignment="1">
      <alignment horizontal="center" vertical="center" wrapText="1"/>
    </xf>
    <xf numFmtId="49" fontId="18" fillId="0" borderId="4" xfId="0" applyNumberFormat="1" applyFont="1" applyBorder="1" applyAlignment="1">
      <alignment horizontal="center" vertical="center" wrapText="1"/>
    </xf>
    <xf numFmtId="0" fontId="18" fillId="0" borderId="1" xfId="0" applyFont="1" applyBorder="1" applyAlignment="1" applyProtection="1">
      <alignment horizontal="center" vertical="center"/>
      <protection locked="0"/>
    </xf>
    <xf numFmtId="0" fontId="18" fillId="0" borderId="2" xfId="0" applyFont="1" applyBorder="1" applyAlignment="1" applyProtection="1">
      <alignment horizontal="center" vertical="center"/>
      <protection locked="0"/>
    </xf>
    <xf numFmtId="0" fontId="18" fillId="0" borderId="3" xfId="0" applyFont="1" applyBorder="1" applyAlignment="1">
      <alignment horizontal="center" vertical="center"/>
    </xf>
    <xf numFmtId="0" fontId="18" fillId="0" borderId="4" xfId="0" applyFont="1" applyBorder="1" applyAlignment="1">
      <alignment horizontal="center" vertical="center"/>
    </xf>
    <xf numFmtId="0" fontId="18" fillId="0" borderId="9" xfId="0" applyFont="1" applyBorder="1" applyAlignment="1">
      <alignment horizontal="center" vertical="center"/>
    </xf>
    <xf numFmtId="49" fontId="18" fillId="0" borderId="7" xfId="0" applyNumberFormat="1" applyFont="1" applyBorder="1" applyAlignment="1">
      <alignment horizontal="center" vertical="center"/>
    </xf>
    <xf numFmtId="0" fontId="18" fillId="0" borderId="6" xfId="0" applyFont="1" applyBorder="1" applyAlignment="1">
      <alignment horizontal="center" vertical="center"/>
    </xf>
    <xf numFmtId="0" fontId="18" fillId="0" borderId="7" xfId="0" applyFont="1" applyBorder="1" applyAlignment="1">
      <alignment horizontal="center" vertical="center"/>
    </xf>
    <xf numFmtId="0" fontId="18" fillId="0" borderId="11" xfId="0" applyFont="1" applyBorder="1" applyAlignment="1">
      <alignment horizontal="center" vertical="center"/>
    </xf>
    <xf numFmtId="0" fontId="16" fillId="0" borderId="7" xfId="0" applyFont="1" applyBorder="1" applyAlignment="1">
      <alignment horizontal="center" vertical="center"/>
    </xf>
    <xf numFmtId="0" fontId="16" fillId="0" borderId="7" xfId="0" applyFont="1" applyBorder="1" applyAlignment="1">
      <alignment horizontal="left" vertical="center" wrapText="1"/>
    </xf>
    <xf numFmtId="178" fontId="16" fillId="0" borderId="7" xfId="0" applyNumberFormat="1" applyFont="1" applyBorder="1" applyAlignment="1">
      <alignment horizontal="right" vertical="center"/>
    </xf>
    <xf numFmtId="0" fontId="16" fillId="0" borderId="7" xfId="0" applyFont="1" applyBorder="1" applyAlignment="1">
      <alignment horizontal="left" vertical="center" wrapText="1" indent="1"/>
    </xf>
    <xf numFmtId="0" fontId="16" fillId="0" borderId="7" xfId="0" applyFont="1" applyBorder="1" applyAlignment="1">
      <alignment horizontal="left" vertical="center" wrapText="1" indent="2"/>
    </xf>
    <xf numFmtId="0" fontId="15" fillId="0" borderId="2" xfId="0" applyFont="1" applyBorder="1" applyAlignment="1">
      <alignment horizontal="center" vertical="center"/>
    </xf>
    <xf numFmtId="0" fontId="15" fillId="0" borderId="4" xfId="0" applyFont="1" applyBorder="1" applyAlignment="1">
      <alignment horizontal="center" vertical="center"/>
    </xf>
    <xf numFmtId="0" fontId="6" fillId="2" borderId="0" xfId="0" applyFont="1" applyFill="1" applyBorder="1" applyAlignment="1">
      <alignment horizontal="left" vertical="center"/>
    </xf>
    <xf numFmtId="0" fontId="19" fillId="0" borderId="7" xfId="0" applyFont="1" applyBorder="1" applyAlignment="1" applyProtection="1">
      <alignment horizontal="center" vertical="center" wrapText="1"/>
      <protection locked="0"/>
    </xf>
    <xf numFmtId="0" fontId="19" fillId="0" borderId="7" xfId="0" applyFont="1" applyBorder="1" applyAlignment="1" applyProtection="1">
      <alignment vertical="top" wrapText="1"/>
      <protection locked="0"/>
    </xf>
    <xf numFmtId="0" fontId="2" fillId="0" borderId="7" xfId="0" applyFont="1" applyBorder="1" applyAlignment="1" applyProtection="1">
      <alignment vertical="center" wrapText="1"/>
      <protection locked="0"/>
    </xf>
    <xf numFmtId="0" fontId="20" fillId="0" borderId="7" xfId="0" applyFont="1" applyBorder="1" applyAlignment="1">
      <alignment horizontal="center" vertical="center"/>
    </xf>
    <xf numFmtId="0" fontId="20" fillId="0" borderId="7" xfId="0" applyFont="1" applyBorder="1" applyAlignment="1" applyProtection="1">
      <alignment horizontal="center" vertical="center" wrapText="1"/>
      <protection locked="0"/>
    </xf>
    <xf numFmtId="178" fontId="21" fillId="0" borderId="7" xfId="0" applyNumberFormat="1" applyFont="1" applyBorder="1" applyAlignment="1">
      <alignment horizontal="right" vertical="center"/>
    </xf>
    <xf numFmtId="0" fontId="19" fillId="2" borderId="1" xfId="0" applyFont="1" applyFill="1" applyBorder="1" applyAlignment="1">
      <alignment horizontal="center" vertical="center"/>
    </xf>
    <xf numFmtId="0" fontId="19" fillId="0" borderId="2" xfId="0" applyFont="1" applyBorder="1" applyAlignment="1" applyProtection="1">
      <alignment horizontal="center" vertical="center"/>
      <protection locked="0"/>
    </xf>
    <xf numFmtId="0" fontId="19" fillId="0" borderId="3" xfId="0" applyFont="1" applyBorder="1" applyAlignment="1" applyProtection="1">
      <alignment horizontal="center" vertical="center"/>
      <protection locked="0"/>
    </xf>
    <xf numFmtId="0" fontId="19" fillId="0" borderId="4" xfId="0" applyFont="1" applyBorder="1" applyAlignment="1" applyProtection="1">
      <alignment horizontal="center" vertical="center"/>
      <protection locked="0"/>
    </xf>
    <xf numFmtId="0" fontId="19" fillId="0" borderId="1" xfId="0" applyFont="1" applyBorder="1" applyAlignment="1" applyProtection="1">
      <alignment horizontal="center" vertical="center"/>
      <protection locked="0"/>
    </xf>
    <xf numFmtId="0" fontId="19" fillId="2" borderId="6" xfId="0" applyFont="1" applyFill="1" applyBorder="1" applyAlignment="1" applyProtection="1">
      <alignment horizontal="center" vertical="center" wrapText="1"/>
      <protection locked="0"/>
    </xf>
    <xf numFmtId="0" fontId="19" fillId="0" borderId="6" xfId="0" applyFont="1" applyBorder="1" applyAlignment="1" applyProtection="1">
      <alignment horizontal="center" vertical="center"/>
      <protection locked="0"/>
    </xf>
    <xf numFmtId="0" fontId="19" fillId="0" borderId="7" xfId="0" applyFont="1" applyBorder="1" applyAlignment="1" applyProtection="1">
      <alignment horizontal="center" vertical="center"/>
      <protection locked="0"/>
    </xf>
    <xf numFmtId="0" fontId="2" fillId="2" borderId="7" xfId="0" applyFont="1" applyFill="1" applyBorder="1" applyAlignment="1">
      <alignment horizontal="left" vertical="center" wrapText="1" indent="1"/>
    </xf>
    <xf numFmtId="0" fontId="2" fillId="2" borderId="7" xfId="0" applyFont="1" applyFill="1" applyBorder="1" applyAlignment="1">
      <alignment horizontal="left" vertical="center" wrapText="1" indent="2"/>
    </xf>
    <xf numFmtId="0" fontId="2" fillId="2" borderId="2" xfId="0" applyFont="1" applyFill="1" applyBorder="1" applyAlignment="1">
      <alignment horizontal="center" vertical="center" wrapText="1"/>
    </xf>
    <xf numFmtId="0" fontId="19" fillId="0" borderId="3" xfId="0" applyFont="1" applyBorder="1" applyAlignment="1">
      <alignment horizontal="center" vertical="center"/>
    </xf>
    <xf numFmtId="0" fontId="19" fillId="0" borderId="4" xfId="0" applyFont="1" applyBorder="1" applyAlignment="1">
      <alignment horizontal="center" vertical="center"/>
    </xf>
    <xf numFmtId="0" fontId="19" fillId="0" borderId="6" xfId="0" applyFont="1" applyBorder="1" applyAlignment="1" applyProtection="1">
      <alignment horizontal="center" vertical="center" wrapText="1"/>
      <protection locked="0"/>
    </xf>
    <xf numFmtId="0" fontId="1" fillId="0" borderId="1" xfId="0" applyFont="1" applyBorder="1" applyAlignment="1" applyProtection="1">
      <alignment horizontal="center" vertical="center" wrapText="1"/>
      <protection locked="0"/>
    </xf>
    <xf numFmtId="0" fontId="1" fillId="0" borderId="9" xfId="0" applyFont="1" applyBorder="1" applyAlignment="1" applyProtection="1">
      <alignment horizontal="center" vertical="center" wrapText="1"/>
      <protection locked="0"/>
    </xf>
    <xf numFmtId="0" fontId="1" fillId="0" borderId="3" xfId="0" applyFont="1" applyBorder="1" applyAlignment="1" applyProtection="1">
      <alignment horizontal="center" vertical="center" wrapText="1"/>
      <protection locked="0"/>
    </xf>
    <xf numFmtId="0" fontId="1" fillId="0" borderId="5" xfId="0" applyFont="1" applyBorder="1" applyAlignment="1" applyProtection="1">
      <alignment horizontal="center" vertical="center" wrapText="1"/>
      <protection locked="0"/>
    </xf>
    <xf numFmtId="0" fontId="1" fillId="0" borderId="10" xfId="0" applyFont="1" applyBorder="1" applyAlignment="1" applyProtection="1">
      <alignment horizontal="center" vertical="center" wrapText="1"/>
      <protection locked="0"/>
    </xf>
    <xf numFmtId="0" fontId="2" fillId="2" borderId="6" xfId="0" applyFont="1" applyFill="1" applyBorder="1" applyAlignment="1">
      <alignment horizontal="left" vertical="center"/>
    </xf>
    <xf numFmtId="0" fontId="2" fillId="2" borderId="7" xfId="0" applyFont="1" applyFill="1" applyBorder="1" applyAlignment="1">
      <alignment horizontal="center" vertical="center"/>
    </xf>
    <xf numFmtId="0" fontId="6" fillId="0" borderId="7" xfId="0" applyFont="1" applyBorder="1" applyAlignment="1" applyProtection="1">
      <alignment vertical="top" wrapText="1"/>
      <protection locked="0"/>
    </xf>
    <xf numFmtId="0" fontId="1" fillId="0" borderId="4" xfId="0" applyFont="1" applyBorder="1" applyAlignment="1" applyProtection="1">
      <alignment horizontal="center" vertical="center" wrapText="1"/>
      <protection locked="0"/>
    </xf>
    <xf numFmtId="0" fontId="1" fillId="0" borderId="13" xfId="0" applyFont="1" applyBorder="1" applyAlignment="1" applyProtection="1">
      <alignment horizontal="center" vertical="center"/>
      <protection locked="0"/>
    </xf>
    <xf numFmtId="0" fontId="1" fillId="0" borderId="13" xfId="0" applyFont="1" applyBorder="1" applyAlignment="1" applyProtection="1">
      <alignment horizontal="center" vertical="center" wrapText="1"/>
      <protection locked="0"/>
    </xf>
    <xf numFmtId="0" fontId="1" fillId="0" borderId="11" xfId="0" applyFont="1" applyBorder="1" applyAlignment="1" applyProtection="1">
      <alignment horizontal="center" vertical="center" wrapText="1"/>
      <protection locked="0"/>
    </xf>
    <xf numFmtId="0" fontId="2" fillId="2" borderId="11" xfId="0" applyFont="1" applyFill="1" applyBorder="1" applyAlignment="1" applyProtection="1">
      <alignment horizontal="right" vertical="center"/>
      <protection locked="0"/>
    </xf>
    <xf numFmtId="0" fontId="2" fillId="0" borderId="7" xfId="0" applyFont="1" applyBorder="1" applyAlignment="1" applyProtection="1">
      <alignment vertical="center"/>
      <protection locked="0"/>
    </xf>
    <xf numFmtId="0" fontId="2" fillId="0" borderId="15" xfId="0" applyFont="1" applyBorder="1" applyAlignment="1" quotePrefix="1">
      <alignment horizontal="left" vertical="center"/>
    </xf>
    <xf numFmtId="0" fontId="2" fillId="0" borderId="17" xfId="0" applyFont="1" applyBorder="1" applyAlignment="1" quotePrefix="1">
      <alignment horizontal="left" vertical="center"/>
    </xf>
    <xf numFmtId="0" fontId="2" fillId="0" borderId="18" xfId="0" applyFont="1" applyBorder="1" applyAlignment="1" quotePrefix="1">
      <alignment horizontal="left" vertical="center"/>
    </xf>
  </cellXfs>
  <cellStyles count="5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DateTimeStyle" xfId="49"/>
    <cellStyle name="DateStyle" xfId="50"/>
    <cellStyle name="PercentStyle" xfId="51"/>
    <cellStyle name="NumberStyle" xfId="52"/>
    <cellStyle name="TextStyle" xfId="53"/>
    <cellStyle name="MoneyStyle" xfId="54"/>
    <cellStyle name="TimeStyle" xfId="55"/>
    <cellStyle name="IntegralNumberStyle" xfId="56"/>
    <cellStyle name="Normal" xfId="57"/>
  </cellStyles>
  <tableStyles count="0" defaultTableStyle="TableStyleMedium2"/>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主题​​">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7"/>
  <sheetViews>
    <sheetView showGridLines="0" showZeros="0" workbookViewId="0">
      <pane ySplit="1" topLeftCell="A4" activePane="bottomLeft" state="frozen"/>
      <selection/>
      <selection pane="bottomLeft" activeCell="B37" sqref="B37"/>
    </sheetView>
  </sheetViews>
  <sheetFormatPr defaultColWidth="8.575" defaultRowHeight="12.75" customHeight="1" outlineLevelCol="3"/>
  <cols>
    <col min="1" max="4" width="41" customWidth="1"/>
  </cols>
  <sheetData>
    <row r="1" customHeight="1" spans="1:4">
      <c r="A1" s="1"/>
      <c r="B1" s="1"/>
      <c r="C1" s="1"/>
      <c r="D1" s="1"/>
    </row>
    <row r="2" ht="15" customHeight="1" spans="1:4">
      <c r="A2" s="45"/>
      <c r="B2" s="45"/>
      <c r="C2" s="45"/>
      <c r="D2" s="62" t="s">
        <v>0</v>
      </c>
    </row>
    <row r="3" ht="41.25" customHeight="1" spans="1:1">
      <c r="A3" s="40" t="str">
        <f>"2025"&amp;"年部门财务收支预算总表"</f>
        <v>2025年部门财务收支预算总表</v>
      </c>
    </row>
    <row r="4" ht="17.25" customHeight="1" spans="1:4">
      <c r="A4" s="43" t="str">
        <f>"单位名称："&amp;"禄劝彝族苗族自治县屏山街道办事处卫生院"</f>
        <v>单位名称：禄劝彝族苗族自治县屏山街道办事处卫生院</v>
      </c>
      <c r="B4" s="194"/>
      <c r="D4" s="152" t="s">
        <v>1</v>
      </c>
    </row>
    <row r="5" ht="23.25" customHeight="1" spans="1:4">
      <c r="A5" s="195" t="s">
        <v>2</v>
      </c>
      <c r="B5" s="196"/>
      <c r="C5" s="195" t="s">
        <v>3</v>
      </c>
      <c r="D5" s="196"/>
    </row>
    <row r="6" ht="24" customHeight="1" spans="1:4">
      <c r="A6" s="195" t="s">
        <v>4</v>
      </c>
      <c r="B6" s="195" t="s">
        <v>5</v>
      </c>
      <c r="C6" s="195" t="s">
        <v>6</v>
      </c>
      <c r="D6" s="195" t="s">
        <v>5</v>
      </c>
    </row>
    <row r="7" ht="17.25" customHeight="1" spans="1:4">
      <c r="A7" s="197" t="s">
        <v>7</v>
      </c>
      <c r="B7" s="77">
        <v>9187550.98</v>
      </c>
      <c r="C7" s="197" t="s">
        <v>8</v>
      </c>
      <c r="D7" s="77"/>
    </row>
    <row r="8" ht="17.25" customHeight="1" spans="1:4">
      <c r="A8" s="197" t="s">
        <v>9</v>
      </c>
      <c r="B8" s="77"/>
      <c r="C8" s="197" t="s">
        <v>10</v>
      </c>
      <c r="D8" s="77"/>
    </row>
    <row r="9" ht="17.25" customHeight="1" spans="1:4">
      <c r="A9" s="197" t="s">
        <v>11</v>
      </c>
      <c r="B9" s="77"/>
      <c r="C9" s="228" t="s">
        <v>12</v>
      </c>
      <c r="D9" s="77"/>
    </row>
    <row r="10" ht="17.25" customHeight="1" spans="1:4">
      <c r="A10" s="197" t="s">
        <v>13</v>
      </c>
      <c r="B10" s="77"/>
      <c r="C10" s="228" t="s">
        <v>14</v>
      </c>
      <c r="D10" s="77"/>
    </row>
    <row r="11" ht="17.25" customHeight="1" spans="1:4">
      <c r="A11" s="197" t="s">
        <v>15</v>
      </c>
      <c r="B11" s="77"/>
      <c r="C11" s="228" t="s">
        <v>16</v>
      </c>
      <c r="D11" s="77"/>
    </row>
    <row r="12" ht="17.25" customHeight="1" spans="1:4">
      <c r="A12" s="197" t="s">
        <v>17</v>
      </c>
      <c r="B12" s="77"/>
      <c r="C12" s="228" t="s">
        <v>18</v>
      </c>
      <c r="D12" s="77"/>
    </row>
    <row r="13" ht="17.25" customHeight="1" spans="1:4">
      <c r="A13" s="197" t="s">
        <v>19</v>
      </c>
      <c r="B13" s="77"/>
      <c r="C13" s="31" t="s">
        <v>20</v>
      </c>
      <c r="D13" s="77"/>
    </row>
    <row r="14" ht="17.25" customHeight="1" spans="1:4">
      <c r="A14" s="197" t="s">
        <v>21</v>
      </c>
      <c r="B14" s="77"/>
      <c r="C14" s="31" t="s">
        <v>22</v>
      </c>
      <c r="D14" s="77">
        <v>1321437.34</v>
      </c>
    </row>
    <row r="15" ht="17.25" customHeight="1" spans="1:4">
      <c r="A15" s="197" t="s">
        <v>23</v>
      </c>
      <c r="B15" s="77"/>
      <c r="C15" s="31" t="s">
        <v>24</v>
      </c>
      <c r="D15" s="77">
        <v>7316655.56</v>
      </c>
    </row>
    <row r="16" ht="17.25" customHeight="1" spans="1:4">
      <c r="A16" s="197" t="s">
        <v>25</v>
      </c>
      <c r="B16" s="77"/>
      <c r="C16" s="31" t="s">
        <v>26</v>
      </c>
      <c r="D16" s="77"/>
    </row>
    <row r="17" ht="17.25" customHeight="1" spans="1:4">
      <c r="A17" s="157"/>
      <c r="B17" s="77"/>
      <c r="C17" s="31" t="s">
        <v>27</v>
      </c>
      <c r="D17" s="77"/>
    </row>
    <row r="18" ht="17.25" customHeight="1" spans="1:4">
      <c r="A18" s="198"/>
      <c r="B18" s="77"/>
      <c r="C18" s="31" t="s">
        <v>28</v>
      </c>
      <c r="D18" s="77"/>
    </row>
    <row r="19" ht="17.25" customHeight="1" spans="1:4">
      <c r="A19" s="198"/>
      <c r="B19" s="77"/>
      <c r="C19" s="31" t="s">
        <v>29</v>
      </c>
      <c r="D19" s="77"/>
    </row>
    <row r="20" ht="17.25" customHeight="1" spans="1:4">
      <c r="A20" s="198"/>
      <c r="B20" s="77"/>
      <c r="C20" s="31" t="s">
        <v>30</v>
      </c>
      <c r="D20" s="77"/>
    </row>
    <row r="21" ht="17.25" customHeight="1" spans="1:4">
      <c r="A21" s="198"/>
      <c r="B21" s="77"/>
      <c r="C21" s="31" t="s">
        <v>31</v>
      </c>
      <c r="D21" s="77"/>
    </row>
    <row r="22" ht="17.25" customHeight="1" spans="1:4">
      <c r="A22" s="198"/>
      <c r="B22" s="77"/>
      <c r="C22" s="31" t="s">
        <v>32</v>
      </c>
      <c r="D22" s="77"/>
    </row>
    <row r="23" ht="17.25" customHeight="1" spans="1:4">
      <c r="A23" s="198"/>
      <c r="B23" s="77"/>
      <c r="C23" s="31" t="s">
        <v>33</v>
      </c>
      <c r="D23" s="77"/>
    </row>
    <row r="24" ht="17.25" customHeight="1" spans="1:4">
      <c r="A24" s="198"/>
      <c r="B24" s="77"/>
      <c r="C24" s="31" t="s">
        <v>34</v>
      </c>
      <c r="D24" s="77"/>
    </row>
    <row r="25" ht="17.25" customHeight="1" spans="1:4">
      <c r="A25" s="198"/>
      <c r="B25" s="77"/>
      <c r="C25" s="31" t="s">
        <v>35</v>
      </c>
      <c r="D25" s="77">
        <v>698398.08</v>
      </c>
    </row>
    <row r="26" ht="17.25" customHeight="1" spans="1:4">
      <c r="A26" s="198"/>
      <c r="B26" s="77"/>
      <c r="C26" s="31" t="s">
        <v>36</v>
      </c>
      <c r="D26" s="77"/>
    </row>
    <row r="27" ht="17.25" customHeight="1" spans="1:4">
      <c r="A27" s="198"/>
      <c r="B27" s="77"/>
      <c r="C27" s="157" t="s">
        <v>37</v>
      </c>
      <c r="D27" s="77"/>
    </row>
    <row r="28" ht="17.25" customHeight="1" spans="1:4">
      <c r="A28" s="198"/>
      <c r="B28" s="77"/>
      <c r="C28" s="31" t="s">
        <v>38</v>
      </c>
      <c r="D28" s="77"/>
    </row>
    <row r="29" ht="16.5" customHeight="1" spans="1:4">
      <c r="A29" s="198"/>
      <c r="B29" s="77"/>
      <c r="C29" s="31" t="s">
        <v>39</v>
      </c>
      <c r="D29" s="77"/>
    </row>
    <row r="30" ht="16.5" customHeight="1" spans="1:4">
      <c r="A30" s="198"/>
      <c r="B30" s="77"/>
      <c r="C30" s="157" t="s">
        <v>40</v>
      </c>
      <c r="D30" s="77"/>
    </row>
    <row r="31" ht="17.25" customHeight="1" spans="1:4">
      <c r="A31" s="198"/>
      <c r="B31" s="77"/>
      <c r="C31" s="157" t="s">
        <v>41</v>
      </c>
      <c r="D31" s="77"/>
    </row>
    <row r="32" ht="17.25" customHeight="1" spans="1:4">
      <c r="A32" s="198"/>
      <c r="B32" s="77"/>
      <c r="C32" s="31" t="s">
        <v>42</v>
      </c>
      <c r="D32" s="77"/>
    </row>
    <row r="33" ht="16.5" customHeight="1" spans="1:4">
      <c r="A33" s="198" t="s">
        <v>43</v>
      </c>
      <c r="B33" s="77">
        <v>9187550.98</v>
      </c>
      <c r="C33" s="198" t="s">
        <v>44</v>
      </c>
      <c r="D33" s="77">
        <v>9336490.98</v>
      </c>
    </row>
    <row r="34" ht="16.5" customHeight="1" spans="1:4">
      <c r="A34" s="157" t="s">
        <v>45</v>
      </c>
      <c r="B34" s="77">
        <v>1817214.7</v>
      </c>
      <c r="C34" s="157" t="s">
        <v>46</v>
      </c>
      <c r="D34" s="77">
        <v>1817214.7</v>
      </c>
    </row>
    <row r="35" ht="16.5" customHeight="1" spans="1:4">
      <c r="A35" s="31" t="s">
        <v>47</v>
      </c>
      <c r="B35" s="77">
        <v>1817214.7</v>
      </c>
      <c r="C35" s="31" t="s">
        <v>47</v>
      </c>
      <c r="D35" s="77">
        <v>1817214.7</v>
      </c>
    </row>
    <row r="36" ht="16.5" customHeight="1" spans="1:4">
      <c r="A36" s="31" t="s">
        <v>48</v>
      </c>
      <c r="B36" s="77"/>
      <c r="C36" s="31" t="s">
        <v>49</v>
      </c>
      <c r="D36" s="77"/>
    </row>
    <row r="37" ht="16.5" customHeight="1" spans="1:4">
      <c r="A37" s="199" t="s">
        <v>50</v>
      </c>
      <c r="B37" s="77">
        <v>11004765.68</v>
      </c>
      <c r="C37" s="199" t="s">
        <v>51</v>
      </c>
      <c r="D37" s="77">
        <v>11004765.68</v>
      </c>
    </row>
  </sheetData>
  <mergeCells count="4">
    <mergeCell ref="A3:D3"/>
    <mergeCell ref="A4:B4"/>
    <mergeCell ref="A5:B5"/>
    <mergeCell ref="C5:D5"/>
  </mergeCells>
  <printOptions horizontalCentered="1"/>
  <pageMargins left="0.959722222222222" right="0.959722222222222" top="0.719444444444444" bottom="0.719444444444444" header="0" footer="0"/>
  <pageSetup paperSize="9" orientation="landscape"/>
  <headerFooter>
    <oddFooter>&amp;C第&amp;P页，共&amp;N页&amp;R&amp;N</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10"/>
  <sheetViews>
    <sheetView showZeros="0" workbookViewId="0">
      <pane ySplit="1" topLeftCell="A2" activePane="bottomLeft" state="frozen"/>
      <selection/>
      <selection pane="bottomLeft" activeCell="C19" sqref="C19"/>
    </sheetView>
  </sheetViews>
  <sheetFormatPr defaultColWidth="9.14166666666667" defaultRowHeight="14.25" customHeight="1" outlineLevelCol="5"/>
  <cols>
    <col min="1" max="1" width="35.625" customWidth="1"/>
    <col min="2" max="2" width="20.7166666666667" customWidth="1"/>
    <col min="3" max="3" width="32.1416666666667" customWidth="1"/>
    <col min="4" max="4" width="27.7166666666667" customWidth="1"/>
    <col min="5" max="6" width="36.7166666666667" customWidth="1"/>
  </cols>
  <sheetData>
    <row r="1" customHeight="1" spans="1:6">
      <c r="A1" s="1"/>
      <c r="B1" s="1"/>
      <c r="C1" s="1"/>
      <c r="D1" s="1"/>
      <c r="E1" s="1"/>
      <c r="F1" s="1"/>
    </row>
    <row r="2" ht="12" customHeight="1" spans="1:6">
      <c r="A2" s="117">
        <v>1</v>
      </c>
      <c r="B2" s="118">
        <v>0</v>
      </c>
      <c r="C2" s="117">
        <v>1</v>
      </c>
      <c r="D2" s="119"/>
      <c r="E2" s="119"/>
      <c r="F2" s="116" t="s">
        <v>300</v>
      </c>
    </row>
    <row r="3" ht="42" customHeight="1" spans="1:6">
      <c r="A3" s="120" t="str">
        <f>"2025"&amp;"年部门政府性基金预算支出预算表"</f>
        <v>2025年部门政府性基金预算支出预算表</v>
      </c>
      <c r="B3" s="120" t="s">
        <v>301</v>
      </c>
      <c r="C3" s="121"/>
      <c r="D3" s="122"/>
      <c r="E3" s="122"/>
      <c r="F3" s="122"/>
    </row>
    <row r="4" ht="13.5" customHeight="1" spans="1:6">
      <c r="A4" s="5" t="str">
        <f>"单位名称："&amp;"禄劝彝族苗族自治县屏山街道办事处卫生院"</f>
        <v>单位名称：禄劝彝族苗族自治县屏山街道办事处卫生院</v>
      </c>
      <c r="B4" s="5" t="s">
        <v>302</v>
      </c>
      <c r="C4" s="117"/>
      <c r="D4" s="119"/>
      <c r="E4" s="119"/>
      <c r="F4" s="116" t="s">
        <v>1</v>
      </c>
    </row>
    <row r="5" ht="19.5" customHeight="1" spans="1:6">
      <c r="A5" s="123" t="s">
        <v>183</v>
      </c>
      <c r="B5" s="124" t="s">
        <v>72</v>
      </c>
      <c r="C5" s="123" t="s">
        <v>73</v>
      </c>
      <c r="D5" s="11" t="s">
        <v>303</v>
      </c>
      <c r="E5" s="12"/>
      <c r="F5" s="13"/>
    </row>
    <row r="6" ht="18.75" customHeight="1" spans="1:6">
      <c r="A6" s="125"/>
      <c r="B6" s="126"/>
      <c r="C6" s="125"/>
      <c r="D6" s="16" t="s">
        <v>55</v>
      </c>
      <c r="E6" s="11" t="s">
        <v>75</v>
      </c>
      <c r="F6" s="16" t="s">
        <v>76</v>
      </c>
    </row>
    <row r="7" ht="18.75" customHeight="1" spans="1:6">
      <c r="A7" s="66">
        <v>1</v>
      </c>
      <c r="B7" s="127" t="s">
        <v>83</v>
      </c>
      <c r="C7" s="66">
        <v>3</v>
      </c>
      <c r="D7" s="128">
        <v>4</v>
      </c>
      <c r="E7" s="128">
        <v>5</v>
      </c>
      <c r="F7" s="128">
        <v>6</v>
      </c>
    </row>
    <row r="8" ht="21" customHeight="1" spans="1:6">
      <c r="A8" s="21"/>
      <c r="B8" s="21"/>
      <c r="C8" s="21"/>
      <c r="D8" s="77"/>
      <c r="E8" s="77"/>
      <c r="F8" s="77"/>
    </row>
    <row r="9" ht="21" customHeight="1" spans="1:6">
      <c r="A9" s="21" t="s">
        <v>180</v>
      </c>
      <c r="B9" s="21"/>
      <c r="C9" s="21"/>
      <c r="D9" s="77"/>
      <c r="E9" s="77"/>
      <c r="F9" s="77"/>
    </row>
    <row r="10" ht="18.75" customHeight="1" spans="1:6">
      <c r="A10" s="129" t="s">
        <v>172</v>
      </c>
      <c r="B10" s="129" t="s">
        <v>172</v>
      </c>
      <c r="C10" s="130" t="s">
        <v>172</v>
      </c>
      <c r="D10" s="77"/>
      <c r="E10" s="77"/>
      <c r="F10" s="77"/>
    </row>
  </sheetData>
  <mergeCells count="7">
    <mergeCell ref="A3:F3"/>
    <mergeCell ref="A4:C4"/>
    <mergeCell ref="D5:F5"/>
    <mergeCell ref="A10:C10"/>
    <mergeCell ref="A5:A6"/>
    <mergeCell ref="B5:B6"/>
    <mergeCell ref="C5:C6"/>
  </mergeCells>
  <printOptions horizontalCentered="1"/>
  <pageMargins left="0.369444444444444" right="0.369444444444444" top="0.559722222222222" bottom="0.559722222222222" header="0.479861111111111" footer="0.479861111111111"/>
  <pageSetup paperSize="9" scale="9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1"/>
  <sheetViews>
    <sheetView showZeros="0" workbookViewId="0">
      <pane ySplit="1" topLeftCell="A2" activePane="bottomLeft" state="frozen"/>
      <selection/>
      <selection pane="bottomLeft" activeCell="A9" sqref="A9"/>
    </sheetView>
  </sheetViews>
  <sheetFormatPr defaultColWidth="9.14166666666667" defaultRowHeight="14.25" customHeight="1"/>
  <cols>
    <col min="1" max="1" width="35.5" customWidth="1"/>
    <col min="2" max="2" width="32.575" customWidth="1"/>
    <col min="3" max="3" width="41.1416666666667" customWidth="1"/>
    <col min="4" max="4" width="21.7166666666667" customWidth="1"/>
    <col min="5" max="5" width="35.275" customWidth="1"/>
    <col min="6" max="6" width="7.71666666666667" customWidth="1"/>
    <col min="7" max="7" width="11.1416666666667" customWidth="1"/>
    <col min="8" max="8" width="13.275" customWidth="1"/>
    <col min="9" max="18" width="20" customWidth="1"/>
    <col min="19" max="19" width="19.85" customWidth="1"/>
  </cols>
  <sheetData>
    <row r="1" customHeight="1" spans="1:19">
      <c r="A1" s="1"/>
      <c r="B1" s="1"/>
      <c r="C1" s="1"/>
      <c r="D1" s="1"/>
      <c r="E1" s="1"/>
      <c r="F1" s="1"/>
      <c r="G1" s="1"/>
      <c r="H1" s="1"/>
      <c r="I1" s="1"/>
      <c r="J1" s="1"/>
      <c r="K1" s="1"/>
      <c r="L1" s="1"/>
      <c r="M1" s="1"/>
      <c r="N1" s="1"/>
      <c r="O1" s="1"/>
      <c r="P1" s="1"/>
      <c r="Q1" s="1"/>
      <c r="R1" s="1"/>
      <c r="S1" s="1"/>
    </row>
    <row r="2" ht="15.75" customHeight="1" spans="2:19">
      <c r="B2" s="81"/>
      <c r="C2" s="81"/>
      <c r="R2" s="3"/>
      <c r="S2" s="3" t="s">
        <v>304</v>
      </c>
    </row>
    <row r="3" ht="41.25" customHeight="1" spans="1:19">
      <c r="A3" s="70" t="str">
        <f>"2025"&amp;"年部门政府采购预算表"</f>
        <v>2025年部门政府采购预算表</v>
      </c>
      <c r="B3" s="64"/>
      <c r="C3" s="64"/>
      <c r="D3" s="4"/>
      <c r="E3" s="4"/>
      <c r="F3" s="4"/>
      <c r="G3" s="4"/>
      <c r="H3" s="4"/>
      <c r="I3" s="4"/>
      <c r="J3" s="4"/>
      <c r="K3" s="4"/>
      <c r="L3" s="4"/>
      <c r="M3" s="64"/>
      <c r="N3" s="4"/>
      <c r="O3" s="4"/>
      <c r="P3" s="64"/>
      <c r="Q3" s="4"/>
      <c r="R3" s="64"/>
      <c r="S3" s="64"/>
    </row>
    <row r="4" ht="18.75" customHeight="1" spans="1:19">
      <c r="A4" s="106" t="str">
        <f>"单位名称："&amp;"禄劝彝族苗族自治县屏山街道办事处卫生院"</f>
        <v>单位名称：禄劝彝族苗族自治县屏山街道办事处卫生院</v>
      </c>
      <c r="B4" s="83"/>
      <c r="C4" s="83"/>
      <c r="D4" s="7"/>
      <c r="E4" s="7"/>
      <c r="F4" s="7"/>
      <c r="G4" s="7"/>
      <c r="H4" s="7"/>
      <c r="I4" s="7"/>
      <c r="J4" s="7"/>
      <c r="K4" s="7"/>
      <c r="L4" s="7"/>
      <c r="R4" s="8"/>
      <c r="S4" s="116" t="s">
        <v>1</v>
      </c>
    </row>
    <row r="5" ht="15.75" customHeight="1" spans="1:19">
      <c r="A5" s="10" t="s">
        <v>182</v>
      </c>
      <c r="B5" s="84" t="s">
        <v>183</v>
      </c>
      <c r="C5" s="84" t="s">
        <v>305</v>
      </c>
      <c r="D5" s="85" t="s">
        <v>306</v>
      </c>
      <c r="E5" s="85" t="s">
        <v>307</v>
      </c>
      <c r="F5" s="85" t="s">
        <v>308</v>
      </c>
      <c r="G5" s="85" t="s">
        <v>309</v>
      </c>
      <c r="H5" s="85" t="s">
        <v>310</v>
      </c>
      <c r="I5" s="96" t="s">
        <v>190</v>
      </c>
      <c r="J5" s="96"/>
      <c r="K5" s="96"/>
      <c r="L5" s="96"/>
      <c r="M5" s="97"/>
      <c r="N5" s="96"/>
      <c r="O5" s="96"/>
      <c r="P5" s="78"/>
      <c r="Q5" s="96"/>
      <c r="R5" s="97"/>
      <c r="S5" s="79"/>
    </row>
    <row r="6" ht="17.25" customHeight="1" spans="1:19">
      <c r="A6" s="15"/>
      <c r="B6" s="86"/>
      <c r="C6" s="86"/>
      <c r="D6" s="87"/>
      <c r="E6" s="87"/>
      <c r="F6" s="87"/>
      <c r="G6" s="87"/>
      <c r="H6" s="87"/>
      <c r="I6" s="87" t="s">
        <v>55</v>
      </c>
      <c r="J6" s="87" t="s">
        <v>58</v>
      </c>
      <c r="K6" s="87" t="s">
        <v>311</v>
      </c>
      <c r="L6" s="87" t="s">
        <v>312</v>
      </c>
      <c r="M6" s="98" t="s">
        <v>313</v>
      </c>
      <c r="N6" s="99" t="s">
        <v>314</v>
      </c>
      <c r="O6" s="99"/>
      <c r="P6" s="104"/>
      <c r="Q6" s="99"/>
      <c r="R6" s="105"/>
      <c r="S6" s="88"/>
    </row>
    <row r="7" ht="54" customHeight="1" spans="1:19">
      <c r="A7" s="18"/>
      <c r="B7" s="88"/>
      <c r="C7" s="88"/>
      <c r="D7" s="89"/>
      <c r="E7" s="89"/>
      <c r="F7" s="89"/>
      <c r="G7" s="89"/>
      <c r="H7" s="89"/>
      <c r="I7" s="89"/>
      <c r="J7" s="89" t="s">
        <v>57</v>
      </c>
      <c r="K7" s="89"/>
      <c r="L7" s="89"/>
      <c r="M7" s="100"/>
      <c r="N7" s="89" t="s">
        <v>57</v>
      </c>
      <c r="O7" s="89" t="s">
        <v>64</v>
      </c>
      <c r="P7" s="88" t="s">
        <v>65</v>
      </c>
      <c r="Q7" s="89" t="s">
        <v>66</v>
      </c>
      <c r="R7" s="100" t="s">
        <v>67</v>
      </c>
      <c r="S7" s="88" t="s">
        <v>68</v>
      </c>
    </row>
    <row r="8" ht="18" customHeight="1" spans="1:19">
      <c r="A8" s="107">
        <v>1</v>
      </c>
      <c r="B8" s="107" t="s">
        <v>83</v>
      </c>
      <c r="C8" s="108">
        <v>3</v>
      </c>
      <c r="D8" s="108">
        <v>4</v>
      </c>
      <c r="E8" s="107">
        <v>5</v>
      </c>
      <c r="F8" s="107">
        <v>6</v>
      </c>
      <c r="G8" s="107">
        <v>7</v>
      </c>
      <c r="H8" s="107">
        <v>8</v>
      </c>
      <c r="I8" s="107">
        <v>9</v>
      </c>
      <c r="J8" s="107">
        <v>10</v>
      </c>
      <c r="K8" s="107">
        <v>11</v>
      </c>
      <c r="L8" s="107">
        <v>12</v>
      </c>
      <c r="M8" s="107">
        <v>13</v>
      </c>
      <c r="N8" s="107">
        <v>14</v>
      </c>
      <c r="O8" s="107">
        <v>15</v>
      </c>
      <c r="P8" s="107">
        <v>16</v>
      </c>
      <c r="Q8" s="107">
        <v>17</v>
      </c>
      <c r="R8" s="107">
        <v>18</v>
      </c>
      <c r="S8" s="107">
        <v>19</v>
      </c>
    </row>
    <row r="9" ht="21" customHeight="1" spans="1:19">
      <c r="A9" s="109" t="s">
        <v>180</v>
      </c>
      <c r="B9" s="110"/>
      <c r="C9" s="110"/>
      <c r="D9" s="111"/>
      <c r="E9" s="111"/>
      <c r="F9" s="111"/>
      <c r="G9" s="112"/>
      <c r="H9" s="77"/>
      <c r="I9" s="77"/>
      <c r="J9" s="77"/>
      <c r="K9" s="77"/>
      <c r="L9" s="77"/>
      <c r="M9" s="77"/>
      <c r="N9" s="77"/>
      <c r="O9" s="77"/>
      <c r="P9" s="77"/>
      <c r="Q9" s="77"/>
      <c r="R9" s="77"/>
      <c r="S9" s="77"/>
    </row>
    <row r="10" ht="21" customHeight="1" spans="1:19">
      <c r="A10" s="91" t="s">
        <v>172</v>
      </c>
      <c r="B10" s="92"/>
      <c r="C10" s="92"/>
      <c r="D10" s="93"/>
      <c r="E10" s="93"/>
      <c r="F10" s="93"/>
      <c r="G10" s="113"/>
      <c r="H10" s="77"/>
      <c r="I10" s="77"/>
      <c r="J10" s="77"/>
      <c r="K10" s="77"/>
      <c r="L10" s="77"/>
      <c r="M10" s="77"/>
      <c r="N10" s="77"/>
      <c r="O10" s="77"/>
      <c r="P10" s="77"/>
      <c r="Q10" s="77"/>
      <c r="R10" s="77"/>
      <c r="S10" s="77"/>
    </row>
    <row r="11" ht="21" customHeight="1" spans="1:19">
      <c r="A11" s="106" t="s">
        <v>315</v>
      </c>
      <c r="B11" s="5"/>
      <c r="C11" s="5"/>
      <c r="D11" s="106"/>
      <c r="E11" s="106"/>
      <c r="F11" s="106"/>
      <c r="G11" s="114"/>
      <c r="H11" s="115"/>
      <c r="I11" s="115"/>
      <c r="J11" s="115"/>
      <c r="K11" s="115"/>
      <c r="L11" s="115"/>
      <c r="M11" s="115"/>
      <c r="N11" s="115"/>
      <c r="O11" s="115"/>
      <c r="P11" s="115"/>
      <c r="Q11" s="115"/>
      <c r="R11" s="115"/>
      <c r="S11" s="115"/>
    </row>
  </sheetData>
  <mergeCells count="19">
    <mergeCell ref="A3:S3"/>
    <mergeCell ref="A4:H4"/>
    <mergeCell ref="I5:S5"/>
    <mergeCell ref="N6:S6"/>
    <mergeCell ref="A10:G10"/>
    <mergeCell ref="A11:S11"/>
    <mergeCell ref="A5:A7"/>
    <mergeCell ref="B5:B7"/>
    <mergeCell ref="C5:C7"/>
    <mergeCell ref="D5:D7"/>
    <mergeCell ref="E5:E7"/>
    <mergeCell ref="F5:F7"/>
    <mergeCell ref="G5:G7"/>
    <mergeCell ref="H5:H7"/>
    <mergeCell ref="I6:I7"/>
    <mergeCell ref="J6:J7"/>
    <mergeCell ref="K6:K7"/>
    <mergeCell ref="L6:L7"/>
    <mergeCell ref="M6:M7"/>
  </mergeCells>
  <printOptions horizontalCentered="1"/>
  <pageMargins left="0.959722222222222" right="0.959722222222222" top="0.719444444444444" bottom="0.719444444444444" header="0" footer="0"/>
  <pageSetup paperSize="9" scale="6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T10"/>
  <sheetViews>
    <sheetView showZeros="0" workbookViewId="0">
      <pane ySplit="1" topLeftCell="A2" activePane="bottomLeft" state="frozen"/>
      <selection/>
      <selection pane="bottomLeft" activeCell="A9" sqref="A9"/>
    </sheetView>
  </sheetViews>
  <sheetFormatPr defaultColWidth="9.14166666666667" defaultRowHeight="14.25" customHeight="1"/>
  <cols>
    <col min="1" max="5" width="39.1416666666667" customWidth="1"/>
    <col min="6" max="6" width="27.575" customWidth="1"/>
    <col min="7" max="7" width="28.575" customWidth="1"/>
    <col min="8" max="8" width="28.1416666666667" customWidth="1"/>
    <col min="9" max="9" width="39.1416666666667" customWidth="1"/>
    <col min="10" max="18" width="20.425" customWidth="1"/>
    <col min="19" max="20" width="20.275" customWidth="1"/>
  </cols>
  <sheetData>
    <row r="1" customHeight="1" spans="1:20">
      <c r="A1" s="1"/>
      <c r="B1" s="1"/>
      <c r="C1" s="1"/>
      <c r="D1" s="1"/>
      <c r="E1" s="1"/>
      <c r="F1" s="1"/>
      <c r="G1" s="1"/>
      <c r="H1" s="1"/>
      <c r="I1" s="1"/>
      <c r="J1" s="1"/>
      <c r="K1" s="1"/>
      <c r="L1" s="1"/>
      <c r="M1" s="1"/>
      <c r="N1" s="1"/>
      <c r="O1" s="1"/>
      <c r="P1" s="1"/>
      <c r="Q1" s="1"/>
      <c r="R1" s="1"/>
      <c r="S1" s="1"/>
      <c r="T1" s="1"/>
    </row>
    <row r="2" ht="16.5" customHeight="1" spans="1:20">
      <c r="A2" s="74"/>
      <c r="B2" s="81"/>
      <c r="C2" s="81"/>
      <c r="D2" s="81"/>
      <c r="E2" s="81"/>
      <c r="F2" s="81"/>
      <c r="G2" s="81"/>
      <c r="H2" s="74"/>
      <c r="I2" s="74"/>
      <c r="J2" s="74"/>
      <c r="K2" s="74"/>
      <c r="L2" s="74"/>
      <c r="M2" s="74"/>
      <c r="N2" s="94"/>
      <c r="O2" s="74"/>
      <c r="P2" s="74"/>
      <c r="Q2" s="81"/>
      <c r="R2" s="74"/>
      <c r="S2" s="102"/>
      <c r="T2" s="102" t="s">
        <v>316</v>
      </c>
    </row>
    <row r="3" ht="41.25" customHeight="1" spans="1:20">
      <c r="A3" s="70" t="str">
        <f>"2025"&amp;"年部门政府购买服务预算表"</f>
        <v>2025年部门政府购买服务预算表</v>
      </c>
      <c r="B3" s="64"/>
      <c r="C3" s="64"/>
      <c r="D3" s="64"/>
      <c r="E3" s="64"/>
      <c r="F3" s="64"/>
      <c r="G3" s="64"/>
      <c r="H3" s="82"/>
      <c r="I3" s="82"/>
      <c r="J3" s="82"/>
      <c r="K3" s="82"/>
      <c r="L3" s="82"/>
      <c r="M3" s="82"/>
      <c r="N3" s="95"/>
      <c r="O3" s="82"/>
      <c r="P3" s="82"/>
      <c r="Q3" s="64"/>
      <c r="R3" s="82"/>
      <c r="S3" s="95"/>
      <c r="T3" s="64"/>
    </row>
    <row r="4" ht="22.5" customHeight="1" spans="1:20">
      <c r="A4" s="71" t="str">
        <f>"单位名称："&amp;"禄劝彝族苗族自治县屏山街道办事处卫生院"</f>
        <v>单位名称：禄劝彝族苗族自治县屏山街道办事处卫生院</v>
      </c>
      <c r="B4" s="83"/>
      <c r="C4" s="83"/>
      <c r="D4" s="83"/>
      <c r="E4" s="83"/>
      <c r="F4" s="83"/>
      <c r="G4" s="83"/>
      <c r="H4" s="72"/>
      <c r="I4" s="72"/>
      <c r="J4" s="72"/>
      <c r="K4" s="72"/>
      <c r="L4" s="72"/>
      <c r="M4" s="72"/>
      <c r="N4" s="94"/>
      <c r="O4" s="74"/>
      <c r="P4" s="74"/>
      <c r="Q4" s="81"/>
      <c r="R4" s="74"/>
      <c r="S4" s="103"/>
      <c r="T4" s="102" t="s">
        <v>1</v>
      </c>
    </row>
    <row r="5" ht="24" customHeight="1" spans="1:20">
      <c r="A5" s="10" t="s">
        <v>182</v>
      </c>
      <c r="B5" s="84" t="s">
        <v>183</v>
      </c>
      <c r="C5" s="84" t="s">
        <v>305</v>
      </c>
      <c r="D5" s="84" t="s">
        <v>317</v>
      </c>
      <c r="E5" s="84" t="s">
        <v>318</v>
      </c>
      <c r="F5" s="84" t="s">
        <v>319</v>
      </c>
      <c r="G5" s="84" t="s">
        <v>320</v>
      </c>
      <c r="H5" s="85" t="s">
        <v>321</v>
      </c>
      <c r="I5" s="85" t="s">
        <v>322</v>
      </c>
      <c r="J5" s="96" t="s">
        <v>190</v>
      </c>
      <c r="K5" s="96"/>
      <c r="L5" s="96"/>
      <c r="M5" s="96"/>
      <c r="N5" s="97"/>
      <c r="O5" s="96"/>
      <c r="P5" s="96"/>
      <c r="Q5" s="78"/>
      <c r="R5" s="96"/>
      <c r="S5" s="97"/>
      <c r="T5" s="79"/>
    </row>
    <row r="6" ht="24" customHeight="1" spans="1:20">
      <c r="A6" s="15"/>
      <c r="B6" s="86"/>
      <c r="C6" s="86"/>
      <c r="D6" s="86"/>
      <c r="E6" s="86"/>
      <c r="F6" s="86"/>
      <c r="G6" s="86"/>
      <c r="H6" s="87"/>
      <c r="I6" s="87"/>
      <c r="J6" s="87" t="s">
        <v>55</v>
      </c>
      <c r="K6" s="87" t="s">
        <v>58</v>
      </c>
      <c r="L6" s="87" t="s">
        <v>311</v>
      </c>
      <c r="M6" s="87" t="s">
        <v>312</v>
      </c>
      <c r="N6" s="98" t="s">
        <v>313</v>
      </c>
      <c r="O6" s="99" t="s">
        <v>314</v>
      </c>
      <c r="P6" s="99"/>
      <c r="Q6" s="104"/>
      <c r="R6" s="99"/>
      <c r="S6" s="105"/>
      <c r="T6" s="88"/>
    </row>
    <row r="7" ht="54" customHeight="1" spans="1:20">
      <c r="A7" s="18"/>
      <c r="B7" s="88"/>
      <c r="C7" s="88"/>
      <c r="D7" s="88"/>
      <c r="E7" s="88"/>
      <c r="F7" s="88"/>
      <c r="G7" s="88"/>
      <c r="H7" s="89"/>
      <c r="I7" s="89"/>
      <c r="J7" s="89"/>
      <c r="K7" s="89" t="s">
        <v>57</v>
      </c>
      <c r="L7" s="89"/>
      <c r="M7" s="89"/>
      <c r="N7" s="100"/>
      <c r="O7" s="89" t="s">
        <v>57</v>
      </c>
      <c r="P7" s="89" t="s">
        <v>64</v>
      </c>
      <c r="Q7" s="88" t="s">
        <v>65</v>
      </c>
      <c r="R7" s="89" t="s">
        <v>66</v>
      </c>
      <c r="S7" s="100" t="s">
        <v>67</v>
      </c>
      <c r="T7" s="88" t="s">
        <v>68</v>
      </c>
    </row>
    <row r="8" ht="17.25" customHeight="1" spans="1:20">
      <c r="A8" s="19">
        <v>1</v>
      </c>
      <c r="B8" s="88">
        <v>2</v>
      </c>
      <c r="C8" s="19">
        <v>3</v>
      </c>
      <c r="D8" s="19">
        <v>4</v>
      </c>
      <c r="E8" s="88">
        <v>5</v>
      </c>
      <c r="F8" s="19">
        <v>6</v>
      </c>
      <c r="G8" s="19">
        <v>7</v>
      </c>
      <c r="H8" s="88">
        <v>8</v>
      </c>
      <c r="I8" s="19">
        <v>9</v>
      </c>
      <c r="J8" s="19">
        <v>10</v>
      </c>
      <c r="K8" s="88">
        <v>11</v>
      </c>
      <c r="L8" s="19">
        <v>12</v>
      </c>
      <c r="M8" s="19">
        <v>13</v>
      </c>
      <c r="N8" s="88">
        <v>14</v>
      </c>
      <c r="O8" s="19">
        <v>15</v>
      </c>
      <c r="P8" s="19">
        <v>16</v>
      </c>
      <c r="Q8" s="88">
        <v>17</v>
      </c>
      <c r="R8" s="19">
        <v>18</v>
      </c>
      <c r="S8" s="19">
        <v>19</v>
      </c>
      <c r="T8" s="19">
        <v>20</v>
      </c>
    </row>
    <row r="9" ht="21" customHeight="1" spans="1:20">
      <c r="A9" s="90" t="s">
        <v>180</v>
      </c>
      <c r="B9" s="90"/>
      <c r="C9" s="90"/>
      <c r="D9" s="90"/>
      <c r="E9" s="90"/>
      <c r="F9" s="90"/>
      <c r="G9" s="90"/>
      <c r="H9" s="90"/>
      <c r="I9" s="90"/>
      <c r="J9" s="77"/>
      <c r="K9" s="77"/>
      <c r="L9" s="77"/>
      <c r="M9" s="77"/>
      <c r="N9" s="77"/>
      <c r="O9" s="77"/>
      <c r="P9" s="77"/>
      <c r="Q9" s="77"/>
      <c r="R9" s="77"/>
      <c r="S9" s="77"/>
      <c r="T9" s="77"/>
    </row>
    <row r="10" ht="21" customHeight="1" spans="1:20">
      <c r="A10" s="91" t="s">
        <v>172</v>
      </c>
      <c r="B10" s="92"/>
      <c r="C10" s="92"/>
      <c r="D10" s="92"/>
      <c r="E10" s="92"/>
      <c r="F10" s="92"/>
      <c r="G10" s="92"/>
      <c r="H10" s="93"/>
      <c r="I10" s="101"/>
      <c r="J10" s="77"/>
      <c r="K10" s="77"/>
      <c r="L10" s="77"/>
      <c r="M10" s="77"/>
      <c r="N10" s="77"/>
      <c r="O10" s="77"/>
      <c r="P10" s="77"/>
      <c r="Q10" s="77"/>
      <c r="R10" s="77"/>
      <c r="S10" s="77"/>
      <c r="T10" s="77"/>
    </row>
  </sheetData>
  <mergeCells count="19">
    <mergeCell ref="A3:T3"/>
    <mergeCell ref="A4:I4"/>
    <mergeCell ref="J5:T5"/>
    <mergeCell ref="O6:T6"/>
    <mergeCell ref="A10:I10"/>
    <mergeCell ref="A5:A7"/>
    <mergeCell ref="B5:B7"/>
    <mergeCell ref="C5:C7"/>
    <mergeCell ref="D5:D7"/>
    <mergeCell ref="E5:E7"/>
    <mergeCell ref="F5:F7"/>
    <mergeCell ref="G5:G7"/>
    <mergeCell ref="H5:H7"/>
    <mergeCell ref="I5:I7"/>
    <mergeCell ref="J6:J7"/>
    <mergeCell ref="K6:K7"/>
    <mergeCell ref="L6:L7"/>
    <mergeCell ref="M6:M7"/>
    <mergeCell ref="N6:N7"/>
  </mergeCells>
  <printOptions horizontalCentered="1"/>
  <pageMargins left="0.959722222222222" right="0.959722222222222" top="0.719444444444444" bottom="0.719444444444444"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X9"/>
  <sheetViews>
    <sheetView showZeros="0" workbookViewId="0">
      <pane ySplit="1" topLeftCell="A2" activePane="bottomLeft" state="frozen"/>
      <selection/>
      <selection pane="bottomLeft" activeCell="A14" sqref="A14"/>
    </sheetView>
  </sheetViews>
  <sheetFormatPr defaultColWidth="9.14166666666667" defaultRowHeight="14.25" customHeight="1"/>
  <cols>
    <col min="1" max="1" width="37.7166666666667" customWidth="1"/>
    <col min="2" max="24" width="20" customWidth="1"/>
  </cols>
  <sheetData>
    <row r="1" customHeight="1" spans="1:24">
      <c r="A1" s="1"/>
      <c r="B1" s="1"/>
      <c r="C1" s="1"/>
      <c r="D1" s="1"/>
      <c r="E1" s="1"/>
      <c r="F1" s="1"/>
      <c r="G1" s="1"/>
      <c r="H1" s="1"/>
      <c r="I1" s="1"/>
      <c r="J1" s="1"/>
      <c r="K1" s="1"/>
      <c r="L1" s="1"/>
      <c r="M1" s="1"/>
      <c r="N1" s="1"/>
      <c r="O1" s="1"/>
      <c r="P1" s="1"/>
      <c r="Q1" s="1"/>
      <c r="R1" s="1"/>
      <c r="S1" s="1"/>
      <c r="T1" s="1"/>
      <c r="U1" s="1"/>
      <c r="V1" s="1"/>
      <c r="W1" s="1"/>
      <c r="X1" s="1"/>
    </row>
    <row r="2" ht="17.25" customHeight="1" spans="4:24">
      <c r="D2" s="69"/>
      <c r="W2" s="3"/>
      <c r="X2" s="3" t="s">
        <v>323</v>
      </c>
    </row>
    <row r="3" ht="41.25" customHeight="1" spans="1:24">
      <c r="A3" s="70" t="str">
        <f>"2025"&amp;"年对下转移支付预算表"</f>
        <v>2025年对下转移支付预算表</v>
      </c>
      <c r="B3" s="4"/>
      <c r="C3" s="4"/>
      <c r="D3" s="4"/>
      <c r="E3" s="4"/>
      <c r="F3" s="4"/>
      <c r="G3" s="4"/>
      <c r="H3" s="4"/>
      <c r="I3" s="4"/>
      <c r="J3" s="4"/>
      <c r="K3" s="4"/>
      <c r="L3" s="4"/>
      <c r="M3" s="4"/>
      <c r="N3" s="4"/>
      <c r="O3" s="4"/>
      <c r="P3" s="4"/>
      <c r="Q3" s="4"/>
      <c r="R3" s="4"/>
      <c r="S3" s="4"/>
      <c r="T3" s="4"/>
      <c r="U3" s="4"/>
      <c r="V3" s="4"/>
      <c r="W3" s="64"/>
      <c r="X3" s="64"/>
    </row>
    <row r="4" ht="18" customHeight="1" spans="1:24">
      <c r="A4" s="71" t="str">
        <f>"单位名称："&amp;"禄劝彝族苗族自治县屏山街道办事处卫生院"</f>
        <v>单位名称：禄劝彝族苗族自治县屏山街道办事处卫生院</v>
      </c>
      <c r="B4" s="72"/>
      <c r="C4" s="72"/>
      <c r="D4" s="73"/>
      <c r="E4" s="74"/>
      <c r="F4" s="74"/>
      <c r="G4" s="74"/>
      <c r="H4" s="74"/>
      <c r="I4" s="74"/>
      <c r="W4" s="8"/>
      <c r="X4" s="8" t="s">
        <v>1</v>
      </c>
    </row>
    <row r="5" ht="19.5" customHeight="1" spans="1:24">
      <c r="A5" s="27" t="s">
        <v>324</v>
      </c>
      <c r="B5" s="11" t="s">
        <v>190</v>
      </c>
      <c r="C5" s="12"/>
      <c r="D5" s="12"/>
      <c r="E5" s="11" t="s">
        <v>325</v>
      </c>
      <c r="F5" s="12"/>
      <c r="G5" s="12"/>
      <c r="H5" s="12"/>
      <c r="I5" s="12"/>
      <c r="J5" s="12"/>
      <c r="K5" s="12"/>
      <c r="L5" s="12"/>
      <c r="M5" s="12"/>
      <c r="N5" s="12"/>
      <c r="O5" s="12"/>
      <c r="P5" s="12"/>
      <c r="Q5" s="12"/>
      <c r="R5" s="12"/>
      <c r="S5" s="12"/>
      <c r="T5" s="12"/>
      <c r="U5" s="12"/>
      <c r="V5" s="12"/>
      <c r="W5" s="78"/>
      <c r="X5" s="79"/>
    </row>
    <row r="6" ht="40.5" customHeight="1" spans="1:24">
      <c r="A6" s="19"/>
      <c r="B6" s="28" t="s">
        <v>55</v>
      </c>
      <c r="C6" s="10" t="s">
        <v>58</v>
      </c>
      <c r="D6" s="75" t="s">
        <v>311</v>
      </c>
      <c r="E6" s="47" t="s">
        <v>326</v>
      </c>
      <c r="F6" s="47" t="s">
        <v>327</v>
      </c>
      <c r="G6" s="47" t="s">
        <v>328</v>
      </c>
      <c r="H6" s="47" t="s">
        <v>329</v>
      </c>
      <c r="I6" s="47" t="s">
        <v>330</v>
      </c>
      <c r="J6" s="47" t="s">
        <v>331</v>
      </c>
      <c r="K6" s="47" t="s">
        <v>332</v>
      </c>
      <c r="L6" s="47" t="s">
        <v>333</v>
      </c>
      <c r="M6" s="47" t="s">
        <v>334</v>
      </c>
      <c r="N6" s="47" t="s">
        <v>335</v>
      </c>
      <c r="O6" s="47" t="s">
        <v>336</v>
      </c>
      <c r="P6" s="47" t="s">
        <v>337</v>
      </c>
      <c r="Q6" s="47" t="s">
        <v>338</v>
      </c>
      <c r="R6" s="47" t="s">
        <v>339</v>
      </c>
      <c r="S6" s="47" t="s">
        <v>340</v>
      </c>
      <c r="T6" s="47" t="s">
        <v>341</v>
      </c>
      <c r="U6" s="47" t="s">
        <v>342</v>
      </c>
      <c r="V6" s="47" t="s">
        <v>343</v>
      </c>
      <c r="W6" s="47" t="s">
        <v>344</v>
      </c>
      <c r="X6" s="80" t="s">
        <v>345</v>
      </c>
    </row>
    <row r="7" ht="19.5" customHeight="1" spans="1:24">
      <c r="A7" s="20">
        <v>1</v>
      </c>
      <c r="B7" s="20">
        <v>2</v>
      </c>
      <c r="C7" s="20">
        <v>3</v>
      </c>
      <c r="D7" s="76">
        <v>4</v>
      </c>
      <c r="E7" s="35">
        <v>5</v>
      </c>
      <c r="F7" s="20">
        <v>6</v>
      </c>
      <c r="G7" s="20">
        <v>7</v>
      </c>
      <c r="H7" s="76">
        <v>8</v>
      </c>
      <c r="I7" s="20">
        <v>9</v>
      </c>
      <c r="J7" s="20">
        <v>10</v>
      </c>
      <c r="K7" s="20">
        <v>11</v>
      </c>
      <c r="L7" s="76">
        <v>12</v>
      </c>
      <c r="M7" s="20">
        <v>13</v>
      </c>
      <c r="N7" s="20">
        <v>14</v>
      </c>
      <c r="O7" s="20">
        <v>15</v>
      </c>
      <c r="P7" s="76">
        <v>16</v>
      </c>
      <c r="Q7" s="20">
        <v>17</v>
      </c>
      <c r="R7" s="20">
        <v>18</v>
      </c>
      <c r="S7" s="20">
        <v>19</v>
      </c>
      <c r="T7" s="76">
        <v>20</v>
      </c>
      <c r="U7" s="76">
        <v>21</v>
      </c>
      <c r="V7" s="76">
        <v>22</v>
      </c>
      <c r="W7" s="35">
        <v>23</v>
      </c>
      <c r="X7" s="35">
        <v>24</v>
      </c>
    </row>
    <row r="8" ht="19.5" customHeight="1" spans="1:24">
      <c r="A8" s="29" t="s">
        <v>180</v>
      </c>
      <c r="B8" s="77"/>
      <c r="C8" s="77"/>
      <c r="D8" s="77"/>
      <c r="E8" s="77"/>
      <c r="F8" s="77"/>
      <c r="G8" s="77"/>
      <c r="H8" s="77"/>
      <c r="I8" s="77"/>
      <c r="J8" s="77"/>
      <c r="K8" s="77"/>
      <c r="L8" s="77"/>
      <c r="M8" s="77"/>
      <c r="N8" s="77"/>
      <c r="O8" s="77"/>
      <c r="P8" s="77"/>
      <c r="Q8" s="77"/>
      <c r="R8" s="77"/>
      <c r="S8" s="77"/>
      <c r="T8" s="77"/>
      <c r="U8" s="77"/>
      <c r="V8" s="77"/>
      <c r="W8" s="77"/>
      <c r="X8" s="77"/>
    </row>
    <row r="9" ht="19.5" customHeight="1" spans="1:24">
      <c r="A9" s="67"/>
      <c r="B9" s="77"/>
      <c r="C9" s="77"/>
      <c r="D9" s="77"/>
      <c r="E9" s="77"/>
      <c r="F9" s="77"/>
      <c r="G9" s="77"/>
      <c r="H9" s="77"/>
      <c r="I9" s="77"/>
      <c r="J9" s="77"/>
      <c r="K9" s="77"/>
      <c r="L9" s="77"/>
      <c r="M9" s="77"/>
      <c r="N9" s="77"/>
      <c r="O9" s="77"/>
      <c r="P9" s="77"/>
      <c r="Q9" s="77"/>
      <c r="R9" s="77"/>
      <c r="S9" s="77"/>
      <c r="T9" s="77"/>
      <c r="U9" s="77"/>
      <c r="V9" s="77"/>
      <c r="W9" s="77"/>
      <c r="X9" s="77"/>
    </row>
  </sheetData>
  <mergeCells count="5">
    <mergeCell ref="A3:X3"/>
    <mergeCell ref="A4:I4"/>
    <mergeCell ref="B5:D5"/>
    <mergeCell ref="E5:X5"/>
    <mergeCell ref="A5:A6"/>
  </mergeCells>
  <printOptions horizontalCentered="1"/>
  <pageMargins left="0.959722222222222" right="0.959722222222222" top="0.719444444444444" bottom="0.719444444444444" header="0" footer="0"/>
  <pageSetup paperSize="9" scale="57"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8"/>
  <sheetViews>
    <sheetView showZeros="0" workbookViewId="0">
      <pane ySplit="1" topLeftCell="A2" activePane="bottomLeft" state="frozen"/>
      <selection/>
      <selection pane="bottomLeft" activeCell="B21" sqref="B21"/>
    </sheetView>
  </sheetViews>
  <sheetFormatPr defaultColWidth="9.14166666666667" defaultRowHeight="12" customHeight="1" outlineLevelRow="7"/>
  <cols>
    <col min="1" max="1" width="34.275" customWidth="1"/>
    <col min="2" max="2" width="29" customWidth="1"/>
    <col min="3" max="5" width="23.575" customWidth="1"/>
    <col min="6" max="6" width="11.275" customWidth="1"/>
    <col min="7" max="7" width="25.1416666666667" customWidth="1"/>
    <col min="8" max="8" width="15.575" customWidth="1"/>
    <col min="9" max="9" width="13.425" customWidth="1"/>
    <col min="10" max="10" width="18.85" customWidth="1"/>
  </cols>
  <sheetData>
    <row r="1" customHeight="1" spans="1:10">
      <c r="A1" s="1"/>
      <c r="B1" s="1"/>
      <c r="C1" s="1"/>
      <c r="D1" s="1"/>
      <c r="E1" s="1"/>
      <c r="F1" s="1"/>
      <c r="G1" s="1"/>
      <c r="H1" s="1"/>
      <c r="I1" s="1"/>
      <c r="J1" s="1"/>
    </row>
    <row r="2" ht="16.5" customHeight="1" spans="10:10">
      <c r="J2" s="3" t="s">
        <v>346</v>
      </c>
    </row>
    <row r="3" ht="41.25" customHeight="1" spans="1:10">
      <c r="A3" s="63" t="str">
        <f>"2025"&amp;"年对下转移支付绩效目标表"</f>
        <v>2025年对下转移支付绩效目标表</v>
      </c>
      <c r="B3" s="4"/>
      <c r="C3" s="4"/>
      <c r="D3" s="4"/>
      <c r="E3" s="4"/>
      <c r="F3" s="64"/>
      <c r="G3" s="4"/>
      <c r="H3" s="64"/>
      <c r="I3" s="64"/>
      <c r="J3" s="4"/>
    </row>
    <row r="4" ht="17.25" customHeight="1" spans="1:1">
      <c r="A4" s="5" t="str">
        <f>"单位名称："&amp;"禄劝彝族苗族自治县屏山街道办事处卫生院"</f>
        <v>单位名称：禄劝彝族苗族自治县屏山街道办事处卫生院</v>
      </c>
    </row>
    <row r="5" ht="44.25" customHeight="1" spans="1:10">
      <c r="A5" s="65" t="s">
        <v>324</v>
      </c>
      <c r="B5" s="65" t="s">
        <v>291</v>
      </c>
      <c r="C5" s="65" t="s">
        <v>292</v>
      </c>
      <c r="D5" s="65" t="s">
        <v>293</v>
      </c>
      <c r="E5" s="65" t="s">
        <v>294</v>
      </c>
      <c r="F5" s="66" t="s">
        <v>295</v>
      </c>
      <c r="G5" s="65" t="s">
        <v>296</v>
      </c>
      <c r="H5" s="66" t="s">
        <v>297</v>
      </c>
      <c r="I5" s="66" t="s">
        <v>298</v>
      </c>
      <c r="J5" s="65" t="s">
        <v>299</v>
      </c>
    </row>
    <row r="6" ht="14.25" customHeight="1" spans="1:10">
      <c r="A6" s="65">
        <v>1</v>
      </c>
      <c r="B6" s="65">
        <v>2</v>
      </c>
      <c r="C6" s="65">
        <v>3</v>
      </c>
      <c r="D6" s="65">
        <v>4</v>
      </c>
      <c r="E6" s="65">
        <v>5</v>
      </c>
      <c r="F6" s="66">
        <v>6</v>
      </c>
      <c r="G6" s="65">
        <v>7</v>
      </c>
      <c r="H6" s="66">
        <v>8</v>
      </c>
      <c r="I6" s="66">
        <v>9</v>
      </c>
      <c r="J6" s="65">
        <v>10</v>
      </c>
    </row>
    <row r="7" ht="42" customHeight="1" spans="1:10">
      <c r="A7" s="29"/>
      <c r="B7" s="67"/>
      <c r="C7" s="67"/>
      <c r="D7" s="67"/>
      <c r="E7" s="53"/>
      <c r="F7" s="68"/>
      <c r="G7" s="53"/>
      <c r="H7" s="68"/>
      <c r="I7" s="68"/>
      <c r="J7" s="53"/>
    </row>
    <row r="8" ht="42" customHeight="1" spans="1:10">
      <c r="A8" s="29" t="s">
        <v>180</v>
      </c>
      <c r="B8" s="21"/>
      <c r="C8" s="21"/>
      <c r="D8" s="21"/>
      <c r="E8" s="29"/>
      <c r="F8" s="21"/>
      <c r="G8" s="29"/>
      <c r="H8" s="21"/>
      <c r="I8" s="21"/>
      <c r="J8" s="29"/>
    </row>
  </sheetData>
  <mergeCells count="2">
    <mergeCell ref="A3:J3"/>
    <mergeCell ref="A4:H4"/>
  </mergeCells>
  <printOptions horizontalCentered="1"/>
  <pageMargins left="0.959722222222222" right="0.959722222222222" top="0.719444444444444" bottom="0.719444444444444" header="0" footer="0"/>
  <pageSetup paperSize="9" scale="6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I9"/>
  <sheetViews>
    <sheetView showZeros="0" workbookViewId="0">
      <pane ySplit="1" topLeftCell="A2" activePane="bottomLeft" state="frozen"/>
      <selection/>
      <selection pane="bottomLeft" activeCell="A8" sqref="A8"/>
    </sheetView>
  </sheetViews>
  <sheetFormatPr defaultColWidth="10.425" defaultRowHeight="14.25" customHeight="1"/>
  <cols>
    <col min="1" max="3" width="33.7166666666667" customWidth="1"/>
    <col min="4" max="4" width="45.575" customWidth="1"/>
    <col min="5" max="5" width="27.575" customWidth="1"/>
    <col min="6" max="6" width="21.7166666666667" customWidth="1"/>
    <col min="7" max="9" width="26.275" customWidth="1"/>
  </cols>
  <sheetData>
    <row r="1" customHeight="1" spans="1:9">
      <c r="A1" s="1"/>
      <c r="B1" s="1"/>
      <c r="C1" s="1"/>
      <c r="D1" s="1"/>
      <c r="E1" s="1"/>
      <c r="F1" s="1"/>
      <c r="G1" s="1"/>
      <c r="H1" s="1"/>
      <c r="I1" s="1"/>
    </row>
    <row r="2" customHeight="1" spans="1:9">
      <c r="A2" s="37" t="s">
        <v>347</v>
      </c>
      <c r="B2" s="38"/>
      <c r="C2" s="38"/>
      <c r="D2" s="39"/>
      <c r="E2" s="39"/>
      <c r="F2" s="39"/>
      <c r="G2" s="38"/>
      <c r="H2" s="38"/>
      <c r="I2" s="39"/>
    </row>
    <row r="3" ht="41.25" customHeight="1" spans="1:9">
      <c r="A3" s="40" t="str">
        <f>"2025"&amp;"年新增资产配置预算表"</f>
        <v>2025年新增资产配置预算表</v>
      </c>
      <c r="B3" s="41"/>
      <c r="C3" s="41"/>
      <c r="D3" s="42"/>
      <c r="E3" s="42"/>
      <c r="F3" s="42"/>
      <c r="G3" s="41"/>
      <c r="H3" s="41"/>
      <c r="I3" s="42"/>
    </row>
    <row r="4" customHeight="1" spans="1:9">
      <c r="A4" s="43" t="str">
        <f>"单位名称："&amp;"禄劝彝族苗族自治县屏山街道办事处卫生院"</f>
        <v>单位名称：禄劝彝族苗族自治县屏山街道办事处卫生院</v>
      </c>
      <c r="B4" s="44"/>
      <c r="C4" s="44"/>
      <c r="D4" s="45"/>
      <c r="F4" s="42"/>
      <c r="G4" s="41"/>
      <c r="H4" s="41"/>
      <c r="I4" s="62" t="s">
        <v>1</v>
      </c>
    </row>
    <row r="5" ht="28.5" customHeight="1" spans="1:9">
      <c r="A5" s="46" t="s">
        <v>182</v>
      </c>
      <c r="B5" s="47" t="s">
        <v>183</v>
      </c>
      <c r="C5" s="48" t="s">
        <v>348</v>
      </c>
      <c r="D5" s="46" t="s">
        <v>349</v>
      </c>
      <c r="E5" s="46" t="s">
        <v>350</v>
      </c>
      <c r="F5" s="46" t="s">
        <v>351</v>
      </c>
      <c r="G5" s="47" t="s">
        <v>352</v>
      </c>
      <c r="H5" s="35"/>
      <c r="I5" s="46"/>
    </row>
    <row r="6" ht="21" customHeight="1" spans="1:9">
      <c r="A6" s="48"/>
      <c r="B6" s="49"/>
      <c r="C6" s="49"/>
      <c r="D6" s="50"/>
      <c r="E6" s="49"/>
      <c r="F6" s="49"/>
      <c r="G6" s="47" t="s">
        <v>309</v>
      </c>
      <c r="H6" s="47" t="s">
        <v>353</v>
      </c>
      <c r="I6" s="47" t="s">
        <v>354</v>
      </c>
    </row>
    <row r="7" ht="17.25" customHeight="1" spans="1:9">
      <c r="A7" s="51" t="s">
        <v>82</v>
      </c>
      <c r="B7" s="52" t="s">
        <v>83</v>
      </c>
      <c r="C7" s="51" t="s">
        <v>84</v>
      </c>
      <c r="D7" s="53" t="s">
        <v>85</v>
      </c>
      <c r="E7" s="51" t="s">
        <v>86</v>
      </c>
      <c r="F7" s="52" t="s">
        <v>87</v>
      </c>
      <c r="G7" s="54" t="s">
        <v>88</v>
      </c>
      <c r="H7" s="53" t="s">
        <v>89</v>
      </c>
      <c r="I7" s="53">
        <v>9</v>
      </c>
    </row>
    <row r="8" ht="19.5" customHeight="1" spans="1:9">
      <c r="A8" s="55" t="s">
        <v>180</v>
      </c>
      <c r="B8" s="31"/>
      <c r="C8" s="31"/>
      <c r="D8" s="29"/>
      <c r="E8" s="21"/>
      <c r="F8" s="54"/>
      <c r="G8" s="56"/>
      <c r="H8" s="57"/>
      <c r="I8" s="57"/>
    </row>
    <row r="9" ht="19.5" customHeight="1" spans="1:9">
      <c r="A9" s="58" t="s">
        <v>55</v>
      </c>
      <c r="B9" s="59"/>
      <c r="C9" s="59"/>
      <c r="D9" s="60"/>
      <c r="E9" s="61"/>
      <c r="F9" s="61"/>
      <c r="G9" s="56"/>
      <c r="H9" s="57"/>
      <c r="I9" s="57"/>
    </row>
  </sheetData>
  <mergeCells count="11">
    <mergeCell ref="A2:I2"/>
    <mergeCell ref="A3:I3"/>
    <mergeCell ref="A4:C4"/>
    <mergeCell ref="G5:I5"/>
    <mergeCell ref="A9:F9"/>
    <mergeCell ref="A5:A6"/>
    <mergeCell ref="B5:B6"/>
    <mergeCell ref="C5:C6"/>
    <mergeCell ref="D5:D6"/>
    <mergeCell ref="E5:E6"/>
    <mergeCell ref="F5:F6"/>
  </mergeCells>
  <pageMargins left="0.669444444444445" right="0.669444444444445" top="0.719444444444444" bottom="0.719444444444444" header="0.279861111111111" footer="0.279861111111111"/>
  <pageSetup paperSize="9" fitToWidth="0" fitToHeight="0"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11"/>
  <sheetViews>
    <sheetView showZeros="0" workbookViewId="0">
      <pane ySplit="1" topLeftCell="A2" activePane="bottomLeft" state="frozen"/>
      <selection/>
      <selection pane="bottomLeft" activeCell="A3" sqref="A3:K3"/>
    </sheetView>
  </sheetViews>
  <sheetFormatPr defaultColWidth="9.14166666666667" defaultRowHeight="14.25" customHeight="1"/>
  <cols>
    <col min="1" max="1" width="37.625" customWidth="1"/>
    <col min="2" max="2" width="33.85" customWidth="1"/>
    <col min="3" max="3" width="23.85" customWidth="1"/>
    <col min="4" max="4" width="11.1416666666667" customWidth="1"/>
    <col min="5" max="5" width="17.7166666666667" customWidth="1"/>
    <col min="6" max="6" width="9.85" customWidth="1"/>
    <col min="7" max="7" width="17.7166666666667" customWidth="1"/>
    <col min="8" max="11" width="23.1416666666667" customWidth="1"/>
  </cols>
  <sheetData>
    <row r="1" customHeight="1" spans="1:11">
      <c r="A1" s="1"/>
      <c r="B1" s="1"/>
      <c r="C1" s="1"/>
      <c r="D1" s="1"/>
      <c r="E1" s="1"/>
      <c r="F1" s="1"/>
      <c r="G1" s="1"/>
      <c r="H1" s="1"/>
      <c r="I1" s="1"/>
      <c r="J1" s="1"/>
      <c r="K1" s="1"/>
    </row>
    <row r="2" customHeight="1" spans="4:11">
      <c r="D2" s="2"/>
      <c r="E2" s="2"/>
      <c r="F2" s="2"/>
      <c r="G2" s="2"/>
      <c r="K2" s="3" t="s">
        <v>355</v>
      </c>
    </row>
    <row r="3" ht="41.25" customHeight="1" spans="1:11">
      <c r="A3" s="4" t="str">
        <f>"2025"&amp;"年上级转移支付补助项目支出预算表"</f>
        <v>2025年上级转移支付补助项目支出预算表</v>
      </c>
      <c r="B3" s="4"/>
      <c r="C3" s="4"/>
      <c r="D3" s="4"/>
      <c r="E3" s="4"/>
      <c r="F3" s="4"/>
      <c r="G3" s="4"/>
      <c r="H3" s="4"/>
      <c r="I3" s="4"/>
      <c r="J3" s="4"/>
      <c r="K3" s="4"/>
    </row>
    <row r="4" ht="13.5" customHeight="1" spans="1:11">
      <c r="A4" s="5" t="str">
        <f>"单位名称："&amp;"禄劝彝族苗族自治县屏山街道办事处卫生院"</f>
        <v>单位名称：禄劝彝族苗族自治县屏山街道办事处卫生院</v>
      </c>
      <c r="B4" s="6"/>
      <c r="C4" s="6"/>
      <c r="D4" s="6"/>
      <c r="E4" s="6"/>
      <c r="F4" s="6"/>
      <c r="G4" s="6"/>
      <c r="H4" s="7"/>
      <c r="I4" s="7"/>
      <c r="J4" s="7"/>
      <c r="K4" s="8" t="s">
        <v>1</v>
      </c>
    </row>
    <row r="5" ht="21.75" customHeight="1" spans="1:11">
      <c r="A5" s="9" t="s">
        <v>254</v>
      </c>
      <c r="B5" s="9" t="s">
        <v>185</v>
      </c>
      <c r="C5" s="9" t="s">
        <v>255</v>
      </c>
      <c r="D5" s="10" t="s">
        <v>186</v>
      </c>
      <c r="E5" s="10" t="s">
        <v>187</v>
      </c>
      <c r="F5" s="10" t="s">
        <v>256</v>
      </c>
      <c r="G5" s="10" t="s">
        <v>257</v>
      </c>
      <c r="H5" s="27" t="s">
        <v>55</v>
      </c>
      <c r="I5" s="11" t="s">
        <v>356</v>
      </c>
      <c r="J5" s="12"/>
      <c r="K5" s="13"/>
    </row>
    <row r="6" ht="21.75" customHeight="1" spans="1:11">
      <c r="A6" s="14"/>
      <c r="B6" s="14"/>
      <c r="C6" s="14"/>
      <c r="D6" s="15"/>
      <c r="E6" s="15"/>
      <c r="F6" s="15"/>
      <c r="G6" s="15"/>
      <c r="H6" s="28"/>
      <c r="I6" s="10" t="s">
        <v>58</v>
      </c>
      <c r="J6" s="10" t="s">
        <v>59</v>
      </c>
      <c r="K6" s="10" t="s">
        <v>60</v>
      </c>
    </row>
    <row r="7" ht="40.5" customHeight="1" spans="1:11">
      <c r="A7" s="17"/>
      <c r="B7" s="17"/>
      <c r="C7" s="17"/>
      <c r="D7" s="18"/>
      <c r="E7" s="18"/>
      <c r="F7" s="18"/>
      <c r="G7" s="18"/>
      <c r="H7" s="19"/>
      <c r="I7" s="18" t="s">
        <v>57</v>
      </c>
      <c r="J7" s="18"/>
      <c r="K7" s="18"/>
    </row>
    <row r="8" ht="15" customHeight="1" spans="1:11">
      <c r="A8" s="20">
        <v>1</v>
      </c>
      <c r="B8" s="20">
        <v>2</v>
      </c>
      <c r="C8" s="20">
        <v>3</v>
      </c>
      <c r="D8" s="20">
        <v>4</v>
      </c>
      <c r="E8" s="20">
        <v>5</v>
      </c>
      <c r="F8" s="20">
        <v>6</v>
      </c>
      <c r="G8" s="20">
        <v>7</v>
      </c>
      <c r="H8" s="20">
        <v>8</v>
      </c>
      <c r="I8" s="20">
        <v>9</v>
      </c>
      <c r="J8" s="35">
        <v>10</v>
      </c>
      <c r="K8" s="35">
        <v>11</v>
      </c>
    </row>
    <row r="9" ht="18.75" customHeight="1" spans="1:11">
      <c r="A9" s="29"/>
      <c r="B9" s="21"/>
      <c r="C9" s="29"/>
      <c r="D9" s="29"/>
      <c r="E9" s="29"/>
      <c r="F9" s="29"/>
      <c r="G9" s="29"/>
      <c r="H9" s="30"/>
      <c r="I9" s="36"/>
      <c r="J9" s="36"/>
      <c r="K9" s="30"/>
    </row>
    <row r="10" ht="18.75" customHeight="1" spans="1:11">
      <c r="A10" s="31" t="s">
        <v>180</v>
      </c>
      <c r="B10" s="21"/>
      <c r="C10" s="21"/>
      <c r="D10" s="21"/>
      <c r="E10" s="21"/>
      <c r="F10" s="21"/>
      <c r="G10" s="21"/>
      <c r="H10" s="23"/>
      <c r="I10" s="23"/>
      <c r="J10" s="23"/>
      <c r="K10" s="30"/>
    </row>
    <row r="11" ht="18.75" customHeight="1" spans="1:11">
      <c r="A11" s="32" t="s">
        <v>172</v>
      </c>
      <c r="B11" s="33"/>
      <c r="C11" s="33"/>
      <c r="D11" s="33"/>
      <c r="E11" s="33"/>
      <c r="F11" s="33"/>
      <c r="G11" s="34"/>
      <c r="H11" s="23"/>
      <c r="I11" s="23"/>
      <c r="J11" s="23"/>
      <c r="K11" s="30"/>
    </row>
  </sheetData>
  <mergeCells count="15">
    <mergeCell ref="A3:K3"/>
    <mergeCell ref="A4:G4"/>
    <mergeCell ref="I5:K5"/>
    <mergeCell ref="A11:G11"/>
    <mergeCell ref="A5:A7"/>
    <mergeCell ref="B5:B7"/>
    <mergeCell ref="C5:C7"/>
    <mergeCell ref="D5:D7"/>
    <mergeCell ref="E5:E7"/>
    <mergeCell ref="F5:F7"/>
    <mergeCell ref="G5:G7"/>
    <mergeCell ref="H5:H7"/>
    <mergeCell ref="I6:I7"/>
    <mergeCell ref="J6:J7"/>
    <mergeCell ref="K6:K7"/>
  </mergeCells>
  <printOptions horizontalCentered="1"/>
  <pageMargins left="0.369444444444444" right="0.369444444444444" top="0.559722222222222" bottom="0.559722222222222" header="0.479861111111111" footer="0.479861111111111"/>
  <pageSetup paperSize="9" scale="56"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11"/>
  <sheetViews>
    <sheetView showZeros="0" workbookViewId="0">
      <pane ySplit="1" topLeftCell="A5" activePane="bottomLeft" state="frozen"/>
      <selection/>
      <selection pane="bottomLeft" activeCell="F26" sqref="F26"/>
    </sheetView>
  </sheetViews>
  <sheetFormatPr defaultColWidth="9.14166666666667" defaultRowHeight="14.25" customHeight="1" outlineLevelCol="6"/>
  <cols>
    <col min="1" max="1" width="35.275" customWidth="1"/>
    <col min="2" max="4" width="28" customWidth="1"/>
    <col min="5" max="7" width="23.85" customWidth="1"/>
  </cols>
  <sheetData>
    <row r="1" customHeight="1" spans="1:7">
      <c r="A1" s="1"/>
      <c r="B1" s="1"/>
      <c r="C1" s="1"/>
      <c r="D1" s="1"/>
      <c r="E1" s="1"/>
      <c r="F1" s="1"/>
      <c r="G1" s="1"/>
    </row>
    <row r="2" ht="13.5" customHeight="1" spans="4:7">
      <c r="D2" s="2"/>
      <c r="G2" s="3" t="s">
        <v>357</v>
      </c>
    </row>
    <row r="3" ht="41.25" customHeight="1" spans="1:7">
      <c r="A3" s="4" t="str">
        <f>"2025"&amp;"年部门项目中期规划预算表"</f>
        <v>2025年部门项目中期规划预算表</v>
      </c>
      <c r="B3" s="4"/>
      <c r="C3" s="4"/>
      <c r="D3" s="4"/>
      <c r="E3" s="4"/>
      <c r="F3" s="4"/>
      <c r="G3" s="4"/>
    </row>
    <row r="4" ht="13.5" customHeight="1" spans="1:7">
      <c r="A4" s="5" t="str">
        <f>"单位名称："&amp;"禄劝彝族苗族自治县屏山街道办事处卫生院"</f>
        <v>单位名称：禄劝彝族苗族自治县屏山街道办事处卫生院</v>
      </c>
      <c r="B4" s="6"/>
      <c r="C4" s="6"/>
      <c r="D4" s="6"/>
      <c r="E4" s="7"/>
      <c r="F4" s="7"/>
      <c r="G4" s="8" t="s">
        <v>1</v>
      </c>
    </row>
    <row r="5" ht="21.75" customHeight="1" spans="1:7">
      <c r="A5" s="9" t="s">
        <v>255</v>
      </c>
      <c r="B5" s="9" t="s">
        <v>254</v>
      </c>
      <c r="C5" s="9" t="s">
        <v>185</v>
      </c>
      <c r="D5" s="10" t="s">
        <v>358</v>
      </c>
      <c r="E5" s="11" t="s">
        <v>58</v>
      </c>
      <c r="F5" s="12"/>
      <c r="G5" s="13"/>
    </row>
    <row r="6" ht="21.75" customHeight="1" spans="1:7">
      <c r="A6" s="14"/>
      <c r="B6" s="14"/>
      <c r="C6" s="14"/>
      <c r="D6" s="15"/>
      <c r="E6" s="16" t="str">
        <f>"2025"&amp;"年"</f>
        <v>2025年</v>
      </c>
      <c r="F6" s="10" t="str">
        <f>("2025"+1)&amp;"年"</f>
        <v>2026年</v>
      </c>
      <c r="G6" s="10" t="str">
        <f>("2025"+2)&amp;"年"</f>
        <v>2027年</v>
      </c>
    </row>
    <row r="7" ht="40.5" customHeight="1" spans="1:7">
      <c r="A7" s="17"/>
      <c r="B7" s="17"/>
      <c r="C7" s="17"/>
      <c r="D7" s="18"/>
      <c r="E7" s="19"/>
      <c r="F7" s="18" t="s">
        <v>57</v>
      </c>
      <c r="G7" s="18"/>
    </row>
    <row r="8" ht="15" customHeight="1" spans="1:7">
      <c r="A8" s="20">
        <v>1</v>
      </c>
      <c r="B8" s="20">
        <v>2</v>
      </c>
      <c r="C8" s="20">
        <v>3</v>
      </c>
      <c r="D8" s="20">
        <v>4</v>
      </c>
      <c r="E8" s="20">
        <v>5</v>
      </c>
      <c r="F8" s="20">
        <v>6</v>
      </c>
      <c r="G8" s="20">
        <v>7</v>
      </c>
    </row>
    <row r="9" ht="17.25" customHeight="1" spans="1:7">
      <c r="A9" s="21"/>
      <c r="B9" s="22"/>
      <c r="C9" s="22"/>
      <c r="D9" s="21"/>
      <c r="E9" s="23"/>
      <c r="F9" s="23"/>
      <c r="G9" s="23"/>
    </row>
    <row r="10" ht="18.75" customHeight="1" spans="1:7">
      <c r="A10" s="21" t="s">
        <v>180</v>
      </c>
      <c r="B10" s="21"/>
      <c r="C10" s="21"/>
      <c r="D10" s="21"/>
      <c r="E10" s="23"/>
      <c r="F10" s="23"/>
      <c r="G10" s="23"/>
    </row>
    <row r="11" ht="18.75" customHeight="1" spans="1:7">
      <c r="A11" s="24" t="s">
        <v>55</v>
      </c>
      <c r="B11" s="25" t="s">
        <v>359</v>
      </c>
      <c r="C11" s="25"/>
      <c r="D11" s="26"/>
      <c r="E11" s="23"/>
      <c r="F11" s="23"/>
      <c r="G11" s="23"/>
    </row>
  </sheetData>
  <mergeCells count="11">
    <mergeCell ref="A3:G3"/>
    <mergeCell ref="A4:D4"/>
    <mergeCell ref="E5:G5"/>
    <mergeCell ref="A11:D11"/>
    <mergeCell ref="A5:A7"/>
    <mergeCell ref="B5:B7"/>
    <mergeCell ref="C5:C7"/>
    <mergeCell ref="D5:D7"/>
    <mergeCell ref="E6:E7"/>
    <mergeCell ref="F6:F7"/>
    <mergeCell ref="G6:G7"/>
  </mergeCells>
  <printOptions horizontalCentered="1"/>
  <pageMargins left="0.369444444444444" right="0.369444444444444" top="0.559722222222222" bottom="0.559722222222222" header="0.479861111111111" footer="0.479861111111111"/>
  <pageSetup paperSize="9" scale="56"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0"/>
  <sheetViews>
    <sheetView showGridLines="0" showZeros="0" workbookViewId="0">
      <pane ySplit="1" topLeftCell="A2" activePane="bottomLeft" state="frozen"/>
      <selection/>
      <selection pane="bottomLeft" activeCell="Q27" sqref="Q27"/>
    </sheetView>
  </sheetViews>
  <sheetFormatPr defaultColWidth="8.575" defaultRowHeight="12.75" customHeight="1"/>
  <cols>
    <col min="1" max="1" width="15.8916666666667" customWidth="1"/>
    <col min="2" max="2" width="35" customWidth="1"/>
    <col min="3" max="19" width="22" customWidth="1"/>
  </cols>
  <sheetData>
    <row r="1" customHeight="1" spans="1:19">
      <c r="A1" s="1"/>
      <c r="B1" s="1"/>
      <c r="C1" s="1"/>
      <c r="D1" s="1"/>
      <c r="E1" s="1"/>
      <c r="F1" s="1"/>
      <c r="G1" s="1"/>
      <c r="H1" s="1"/>
      <c r="I1" s="1"/>
      <c r="J1" s="1"/>
      <c r="K1" s="1"/>
      <c r="L1" s="1"/>
      <c r="M1" s="1"/>
      <c r="N1" s="1"/>
      <c r="O1" s="1"/>
      <c r="P1" s="1"/>
      <c r="Q1" s="1"/>
      <c r="R1" s="1"/>
      <c r="S1" s="1"/>
    </row>
    <row r="2" ht="17.25" customHeight="1" spans="1:1">
      <c r="A2" s="62" t="s">
        <v>52</v>
      </c>
    </row>
    <row r="3" ht="41.25" customHeight="1" spans="1:1">
      <c r="A3" s="40" t="str">
        <f>"2025"&amp;"年部门收入预算表"</f>
        <v>2025年部门收入预算表</v>
      </c>
    </row>
    <row r="4" ht="17.25" customHeight="1" spans="1:19">
      <c r="A4" s="43" t="str">
        <f>"单位名称："&amp;"禄劝彝族苗族自治县屏山街道办事处卫生院"</f>
        <v>单位名称：禄劝彝族苗族自治县屏山街道办事处卫生院</v>
      </c>
      <c r="S4" s="45" t="s">
        <v>1</v>
      </c>
    </row>
    <row r="5" ht="21.75" customHeight="1" spans="1:19">
      <c r="A5" s="215" t="s">
        <v>53</v>
      </c>
      <c r="B5" s="216" t="s">
        <v>54</v>
      </c>
      <c r="C5" s="216" t="s">
        <v>55</v>
      </c>
      <c r="D5" s="217" t="s">
        <v>56</v>
      </c>
      <c r="E5" s="217"/>
      <c r="F5" s="217"/>
      <c r="G5" s="217"/>
      <c r="H5" s="217"/>
      <c r="I5" s="129"/>
      <c r="J5" s="217"/>
      <c r="K5" s="217"/>
      <c r="L5" s="217"/>
      <c r="M5" s="217"/>
      <c r="N5" s="223"/>
      <c r="O5" s="217" t="s">
        <v>45</v>
      </c>
      <c r="P5" s="217"/>
      <c r="Q5" s="217"/>
      <c r="R5" s="217"/>
      <c r="S5" s="223"/>
    </row>
    <row r="6" ht="27" customHeight="1" spans="1:19">
      <c r="A6" s="218"/>
      <c r="B6" s="219"/>
      <c r="C6" s="219"/>
      <c r="D6" s="219" t="s">
        <v>57</v>
      </c>
      <c r="E6" s="219" t="s">
        <v>58</v>
      </c>
      <c r="F6" s="219" t="s">
        <v>59</v>
      </c>
      <c r="G6" s="219" t="s">
        <v>60</v>
      </c>
      <c r="H6" s="219" t="s">
        <v>61</v>
      </c>
      <c r="I6" s="224" t="s">
        <v>62</v>
      </c>
      <c r="J6" s="225"/>
      <c r="K6" s="225"/>
      <c r="L6" s="225"/>
      <c r="M6" s="225"/>
      <c r="N6" s="226"/>
      <c r="O6" s="219" t="s">
        <v>57</v>
      </c>
      <c r="P6" s="219" t="s">
        <v>58</v>
      </c>
      <c r="Q6" s="219" t="s">
        <v>59</v>
      </c>
      <c r="R6" s="219" t="s">
        <v>60</v>
      </c>
      <c r="S6" s="219" t="s">
        <v>63</v>
      </c>
    </row>
    <row r="7" ht="30" customHeight="1" spans="1:19">
      <c r="A7" s="220"/>
      <c r="B7" s="101"/>
      <c r="C7" s="113"/>
      <c r="D7" s="113"/>
      <c r="E7" s="113"/>
      <c r="F7" s="113"/>
      <c r="G7" s="113"/>
      <c r="H7" s="113"/>
      <c r="I7" s="68" t="s">
        <v>57</v>
      </c>
      <c r="J7" s="226" t="s">
        <v>64</v>
      </c>
      <c r="K7" s="226" t="s">
        <v>65</v>
      </c>
      <c r="L7" s="226" t="s">
        <v>66</v>
      </c>
      <c r="M7" s="226" t="s">
        <v>67</v>
      </c>
      <c r="N7" s="226" t="s">
        <v>68</v>
      </c>
      <c r="O7" s="227"/>
      <c r="P7" s="227"/>
      <c r="Q7" s="227"/>
      <c r="R7" s="227"/>
      <c r="S7" s="113"/>
    </row>
    <row r="8" ht="15" customHeight="1" spans="1:19">
      <c r="A8" s="221">
        <v>1</v>
      </c>
      <c r="B8" s="221">
        <v>2</v>
      </c>
      <c r="C8" s="221">
        <v>3</v>
      </c>
      <c r="D8" s="221">
        <v>4</v>
      </c>
      <c r="E8" s="221">
        <v>5</v>
      </c>
      <c r="F8" s="221">
        <v>6</v>
      </c>
      <c r="G8" s="221">
        <v>7</v>
      </c>
      <c r="H8" s="221">
        <v>8</v>
      </c>
      <c r="I8" s="68">
        <v>9</v>
      </c>
      <c r="J8" s="221">
        <v>10</v>
      </c>
      <c r="K8" s="221">
        <v>11</v>
      </c>
      <c r="L8" s="221">
        <v>12</v>
      </c>
      <c r="M8" s="221">
        <v>13</v>
      </c>
      <c r="N8" s="221">
        <v>14</v>
      </c>
      <c r="O8" s="221">
        <v>15</v>
      </c>
      <c r="P8" s="221">
        <v>16</v>
      </c>
      <c r="Q8" s="221">
        <v>17</v>
      </c>
      <c r="R8" s="221">
        <v>18</v>
      </c>
      <c r="S8" s="221">
        <v>19</v>
      </c>
    </row>
    <row r="9" ht="18" customHeight="1" spans="1:19">
      <c r="A9" s="21" t="s">
        <v>69</v>
      </c>
      <c r="B9" s="21" t="s">
        <v>70</v>
      </c>
      <c r="C9" s="77">
        <v>11004765.68</v>
      </c>
      <c r="D9" s="77">
        <v>9187550.98</v>
      </c>
      <c r="E9" s="77">
        <v>9187550.98</v>
      </c>
      <c r="F9" s="77"/>
      <c r="G9" s="77"/>
      <c r="H9" s="77"/>
      <c r="I9" s="77"/>
      <c r="J9" s="77"/>
      <c r="K9" s="77"/>
      <c r="L9" s="77"/>
      <c r="M9" s="77"/>
      <c r="N9" s="77"/>
      <c r="O9" s="77">
        <v>1817214.7</v>
      </c>
      <c r="P9" s="77">
        <v>1817214.7</v>
      </c>
      <c r="Q9" s="77"/>
      <c r="R9" s="77"/>
      <c r="S9" s="77"/>
    </row>
    <row r="10" ht="18" customHeight="1" spans="1:19">
      <c r="A10" s="48" t="s">
        <v>55</v>
      </c>
      <c r="B10" s="222"/>
      <c r="C10" s="77">
        <v>11004765.68</v>
      </c>
      <c r="D10" s="77">
        <v>9187550.98</v>
      </c>
      <c r="E10" s="77">
        <v>9187550.98</v>
      </c>
      <c r="F10" s="77"/>
      <c r="G10" s="77"/>
      <c r="H10" s="77"/>
      <c r="I10" s="77"/>
      <c r="J10" s="77"/>
      <c r="K10" s="77"/>
      <c r="L10" s="77"/>
      <c r="M10" s="77"/>
      <c r="N10" s="77"/>
      <c r="O10" s="77">
        <v>1817214.7</v>
      </c>
      <c r="P10" s="77">
        <v>1817214.7</v>
      </c>
      <c r="Q10" s="77"/>
      <c r="R10" s="77"/>
      <c r="S10" s="77"/>
    </row>
  </sheetData>
  <mergeCells count="20">
    <mergeCell ref="A2:S2"/>
    <mergeCell ref="A3:S3"/>
    <mergeCell ref="A4:B4"/>
    <mergeCell ref="D5:N5"/>
    <mergeCell ref="O5:S5"/>
    <mergeCell ref="I6:N6"/>
    <mergeCell ref="A10:B10"/>
    <mergeCell ref="A5:A7"/>
    <mergeCell ref="B5:B7"/>
    <mergeCell ref="C5:C7"/>
    <mergeCell ref="D6:D7"/>
    <mergeCell ref="E6:E7"/>
    <mergeCell ref="F6:F7"/>
    <mergeCell ref="G6:G7"/>
    <mergeCell ref="H6:H7"/>
    <mergeCell ref="O6:O7"/>
    <mergeCell ref="P6:P7"/>
    <mergeCell ref="Q6:Q7"/>
    <mergeCell ref="R6:R7"/>
    <mergeCell ref="S6:S7"/>
  </mergeCells>
  <printOptions horizontalCentered="1"/>
  <pageMargins left="0.959722222222222" right="0.959722222222222" top="0.719444444444444" bottom="0.719444444444444" header="0" footer="0"/>
  <pageSetup paperSize="9" orientation="landscape"/>
  <headerFooter>
    <oddFooter>&amp;C第&amp;P页，共&amp;N页&amp;R&amp;N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O27"/>
  <sheetViews>
    <sheetView showGridLines="0" showZeros="0" workbookViewId="0">
      <pane ySplit="1" topLeftCell="A3" activePane="bottomLeft" state="frozen"/>
      <selection/>
      <selection pane="bottomLeft" activeCell="C18" sqref="C18:C19"/>
    </sheetView>
  </sheetViews>
  <sheetFormatPr defaultColWidth="8.575" defaultRowHeight="12.75" customHeight="1"/>
  <cols>
    <col min="1" max="1" width="14.275" customWidth="1"/>
    <col min="2" max="2" width="37.575" customWidth="1"/>
    <col min="3" max="8" width="24.575" customWidth="1"/>
    <col min="9" max="9" width="26.7166666666667" customWidth="1"/>
    <col min="10" max="11" width="24.425" customWidth="1"/>
    <col min="12" max="15" width="24.575" customWidth="1"/>
  </cols>
  <sheetData>
    <row r="1" customHeight="1" spans="1:15">
      <c r="A1" s="1"/>
      <c r="B1" s="1"/>
      <c r="C1" s="1"/>
      <c r="D1" s="1"/>
      <c r="E1" s="1"/>
      <c r="F1" s="1"/>
      <c r="G1" s="1"/>
      <c r="H1" s="1"/>
      <c r="I1" s="1"/>
      <c r="J1" s="1"/>
      <c r="K1" s="1"/>
      <c r="L1" s="1"/>
      <c r="M1" s="1"/>
      <c r="N1" s="1"/>
      <c r="O1" s="1"/>
    </row>
    <row r="2" ht="17.25" customHeight="1" spans="1:1">
      <c r="A2" s="45" t="s">
        <v>71</v>
      </c>
    </row>
    <row r="3" ht="41.25" customHeight="1" spans="1:1">
      <c r="A3" s="40" t="str">
        <f>"2025"&amp;"年部门支出预算表"</f>
        <v>2025年部门支出预算表</v>
      </c>
    </row>
    <row r="4" ht="17.25" customHeight="1" spans="1:15">
      <c r="A4" s="43" t="str">
        <f>"单位名称："&amp;"禄劝彝族苗族自治县屏山街道办事处卫生院"</f>
        <v>单位名称：禄劝彝族苗族自治县屏山街道办事处卫生院</v>
      </c>
      <c r="O4" s="45" t="s">
        <v>1</v>
      </c>
    </row>
    <row r="5" ht="27" customHeight="1" spans="1:15">
      <c r="A5" s="201" t="s">
        <v>72</v>
      </c>
      <c r="B5" s="201" t="s">
        <v>73</v>
      </c>
      <c r="C5" s="201" t="s">
        <v>55</v>
      </c>
      <c r="D5" s="202" t="s">
        <v>58</v>
      </c>
      <c r="E5" s="203"/>
      <c r="F5" s="204"/>
      <c r="G5" s="205" t="s">
        <v>59</v>
      </c>
      <c r="H5" s="205" t="s">
        <v>60</v>
      </c>
      <c r="I5" s="205" t="s">
        <v>74</v>
      </c>
      <c r="J5" s="202" t="s">
        <v>62</v>
      </c>
      <c r="K5" s="203"/>
      <c r="L5" s="203"/>
      <c r="M5" s="203"/>
      <c r="N5" s="212"/>
      <c r="O5" s="213"/>
    </row>
    <row r="6" ht="42" customHeight="1" spans="1:15">
      <c r="A6" s="206"/>
      <c r="B6" s="206"/>
      <c r="C6" s="207"/>
      <c r="D6" s="208" t="s">
        <v>57</v>
      </c>
      <c r="E6" s="208" t="s">
        <v>75</v>
      </c>
      <c r="F6" s="208" t="s">
        <v>76</v>
      </c>
      <c r="G6" s="207"/>
      <c r="H6" s="207"/>
      <c r="I6" s="214"/>
      <c r="J6" s="208" t="s">
        <v>57</v>
      </c>
      <c r="K6" s="195" t="s">
        <v>77</v>
      </c>
      <c r="L6" s="195" t="s">
        <v>78</v>
      </c>
      <c r="M6" s="195" t="s">
        <v>79</v>
      </c>
      <c r="N6" s="195" t="s">
        <v>80</v>
      </c>
      <c r="O6" s="195" t="s">
        <v>81</v>
      </c>
    </row>
    <row r="7" ht="18" customHeight="1" spans="1:15">
      <c r="A7" s="51" t="s">
        <v>82</v>
      </c>
      <c r="B7" s="51" t="s">
        <v>83</v>
      </c>
      <c r="C7" s="51" t="s">
        <v>84</v>
      </c>
      <c r="D7" s="54" t="s">
        <v>85</v>
      </c>
      <c r="E7" s="54" t="s">
        <v>86</v>
      </c>
      <c r="F7" s="54" t="s">
        <v>87</v>
      </c>
      <c r="G7" s="54" t="s">
        <v>88</v>
      </c>
      <c r="H7" s="54" t="s">
        <v>89</v>
      </c>
      <c r="I7" s="54" t="s">
        <v>90</v>
      </c>
      <c r="J7" s="54" t="s">
        <v>91</v>
      </c>
      <c r="K7" s="54" t="s">
        <v>92</v>
      </c>
      <c r="L7" s="54" t="s">
        <v>93</v>
      </c>
      <c r="M7" s="54" t="s">
        <v>94</v>
      </c>
      <c r="N7" s="51" t="s">
        <v>95</v>
      </c>
      <c r="O7" s="54" t="s">
        <v>96</v>
      </c>
    </row>
    <row r="8" ht="21" customHeight="1" spans="1:15">
      <c r="A8" s="55" t="s">
        <v>97</v>
      </c>
      <c r="B8" s="55" t="s">
        <v>98</v>
      </c>
      <c r="C8" s="77">
        <v>1321437.34</v>
      </c>
      <c r="D8" s="77">
        <v>1321437.34</v>
      </c>
      <c r="E8" s="77">
        <v>1321437.34</v>
      </c>
      <c r="F8" s="77"/>
      <c r="G8" s="77"/>
      <c r="H8" s="77"/>
      <c r="I8" s="77"/>
      <c r="J8" s="77"/>
      <c r="K8" s="77"/>
      <c r="L8" s="77"/>
      <c r="M8" s="77"/>
      <c r="N8" s="77"/>
      <c r="O8" s="77"/>
    </row>
    <row r="9" ht="21" customHeight="1" spans="1:15">
      <c r="A9" s="209" t="s">
        <v>99</v>
      </c>
      <c r="B9" s="209" t="s">
        <v>100</v>
      </c>
      <c r="C9" s="77">
        <v>1261197.45</v>
      </c>
      <c r="D9" s="77">
        <v>1261197.45</v>
      </c>
      <c r="E9" s="77">
        <v>1261197.45</v>
      </c>
      <c r="F9" s="77"/>
      <c r="G9" s="77"/>
      <c r="H9" s="77"/>
      <c r="I9" s="77"/>
      <c r="J9" s="77"/>
      <c r="K9" s="77"/>
      <c r="L9" s="77"/>
      <c r="M9" s="77"/>
      <c r="N9" s="77"/>
      <c r="O9" s="77"/>
    </row>
    <row r="10" ht="21" customHeight="1" spans="1:15">
      <c r="A10" s="210" t="s">
        <v>101</v>
      </c>
      <c r="B10" s="210" t="s">
        <v>102</v>
      </c>
      <c r="C10" s="77">
        <v>931197.45</v>
      </c>
      <c r="D10" s="77">
        <v>931197.45</v>
      </c>
      <c r="E10" s="77">
        <v>931197.45</v>
      </c>
      <c r="F10" s="77"/>
      <c r="G10" s="77"/>
      <c r="H10" s="77"/>
      <c r="I10" s="77"/>
      <c r="J10" s="77"/>
      <c r="K10" s="77"/>
      <c r="L10" s="77"/>
      <c r="M10" s="77"/>
      <c r="N10" s="77"/>
      <c r="O10" s="77"/>
    </row>
    <row r="11" ht="21" customHeight="1" spans="1:15">
      <c r="A11" s="210" t="s">
        <v>103</v>
      </c>
      <c r="B11" s="210" t="s">
        <v>104</v>
      </c>
      <c r="C11" s="77">
        <v>330000</v>
      </c>
      <c r="D11" s="77">
        <v>330000</v>
      </c>
      <c r="E11" s="77">
        <v>330000</v>
      </c>
      <c r="F11" s="77"/>
      <c r="G11" s="77"/>
      <c r="H11" s="77"/>
      <c r="I11" s="77"/>
      <c r="J11" s="77"/>
      <c r="K11" s="77"/>
      <c r="L11" s="77"/>
      <c r="M11" s="77"/>
      <c r="N11" s="77"/>
      <c r="O11" s="77"/>
    </row>
    <row r="12" ht="21" customHeight="1" spans="1:15">
      <c r="A12" s="209" t="s">
        <v>105</v>
      </c>
      <c r="B12" s="209" t="s">
        <v>106</v>
      </c>
      <c r="C12" s="77">
        <v>19500</v>
      </c>
      <c r="D12" s="77">
        <v>19500</v>
      </c>
      <c r="E12" s="77">
        <v>19500</v>
      </c>
      <c r="F12" s="77"/>
      <c r="G12" s="77"/>
      <c r="H12" s="77"/>
      <c r="I12" s="77"/>
      <c r="J12" s="77"/>
      <c r="K12" s="77"/>
      <c r="L12" s="77"/>
      <c r="M12" s="77"/>
      <c r="N12" s="77"/>
      <c r="O12" s="77"/>
    </row>
    <row r="13" ht="21" customHeight="1" spans="1:15">
      <c r="A13" s="210" t="s">
        <v>107</v>
      </c>
      <c r="B13" s="210" t="s">
        <v>108</v>
      </c>
      <c r="C13" s="77">
        <v>19500</v>
      </c>
      <c r="D13" s="77">
        <v>19500</v>
      </c>
      <c r="E13" s="77">
        <v>19500</v>
      </c>
      <c r="F13" s="77"/>
      <c r="G13" s="77"/>
      <c r="H13" s="77"/>
      <c r="I13" s="77"/>
      <c r="J13" s="77"/>
      <c r="K13" s="77"/>
      <c r="L13" s="77"/>
      <c r="M13" s="77"/>
      <c r="N13" s="77"/>
      <c r="O13" s="77"/>
    </row>
    <row r="14" ht="21" customHeight="1" spans="1:15">
      <c r="A14" s="209" t="s">
        <v>109</v>
      </c>
      <c r="B14" s="209" t="s">
        <v>110</v>
      </c>
      <c r="C14" s="77">
        <v>40739.89</v>
      </c>
      <c r="D14" s="77">
        <v>40739.89</v>
      </c>
      <c r="E14" s="77">
        <v>40739.89</v>
      </c>
      <c r="F14" s="77"/>
      <c r="G14" s="77"/>
      <c r="H14" s="77"/>
      <c r="I14" s="77"/>
      <c r="J14" s="77"/>
      <c r="K14" s="77"/>
      <c r="L14" s="77"/>
      <c r="M14" s="77"/>
      <c r="N14" s="77"/>
      <c r="O14" s="77"/>
    </row>
    <row r="15" ht="21" customHeight="1" spans="1:15">
      <c r="A15" s="210" t="s">
        <v>111</v>
      </c>
      <c r="B15" s="210" t="s">
        <v>110</v>
      </c>
      <c r="C15" s="77">
        <v>40739.89</v>
      </c>
      <c r="D15" s="77">
        <v>40739.89</v>
      </c>
      <c r="E15" s="77">
        <v>40739.89</v>
      </c>
      <c r="F15" s="77"/>
      <c r="G15" s="77"/>
      <c r="H15" s="77"/>
      <c r="I15" s="77"/>
      <c r="J15" s="77"/>
      <c r="K15" s="77"/>
      <c r="L15" s="77"/>
      <c r="M15" s="77"/>
      <c r="N15" s="77"/>
      <c r="O15" s="77"/>
    </row>
    <row r="16" ht="21" customHeight="1" spans="1:15">
      <c r="A16" s="55" t="s">
        <v>112</v>
      </c>
      <c r="B16" s="55" t="s">
        <v>113</v>
      </c>
      <c r="C16" s="77">
        <v>8984930.26</v>
      </c>
      <c r="D16" s="77">
        <v>8835990.26</v>
      </c>
      <c r="E16" s="77">
        <v>7167715.56</v>
      </c>
      <c r="F16" s="189">
        <v>1817214.7</v>
      </c>
      <c r="G16" s="77"/>
      <c r="H16" s="77"/>
      <c r="I16" s="77"/>
      <c r="J16" s="77"/>
      <c r="K16" s="77"/>
      <c r="L16" s="77"/>
      <c r="M16" s="77"/>
      <c r="N16" s="77"/>
      <c r="O16" s="77"/>
    </row>
    <row r="17" ht="21" customHeight="1" spans="1:15">
      <c r="A17" s="209" t="s">
        <v>114</v>
      </c>
      <c r="B17" s="209" t="s">
        <v>115</v>
      </c>
      <c r="C17" s="77">
        <v>8112518.7</v>
      </c>
      <c r="D17" s="77">
        <v>7963578.7</v>
      </c>
      <c r="E17" s="77">
        <v>6295304</v>
      </c>
      <c r="F17" s="189">
        <v>1817214.7</v>
      </c>
      <c r="G17" s="77"/>
      <c r="H17" s="77"/>
      <c r="I17" s="77"/>
      <c r="J17" s="77"/>
      <c r="K17" s="77"/>
      <c r="L17" s="77"/>
      <c r="M17" s="77"/>
      <c r="N17" s="77"/>
      <c r="O17" s="77"/>
    </row>
    <row r="18" ht="21" customHeight="1" spans="1:15">
      <c r="A18" s="210" t="s">
        <v>116</v>
      </c>
      <c r="B18" s="210" t="s">
        <v>117</v>
      </c>
      <c r="C18" s="77">
        <v>7835355.7</v>
      </c>
      <c r="D18" s="77">
        <v>6140304</v>
      </c>
      <c r="E18" s="77">
        <v>6130304</v>
      </c>
      <c r="F18" s="189">
        <v>1705051.7</v>
      </c>
      <c r="G18" s="77"/>
      <c r="H18" s="77"/>
      <c r="I18" s="77"/>
      <c r="J18" s="77"/>
      <c r="K18" s="77"/>
      <c r="L18" s="77"/>
      <c r="M18" s="77"/>
      <c r="N18" s="77"/>
      <c r="O18" s="77"/>
    </row>
    <row r="19" ht="21" customHeight="1" spans="1:15">
      <c r="A19" s="210" t="s">
        <v>118</v>
      </c>
      <c r="B19" s="210" t="s">
        <v>119</v>
      </c>
      <c r="C19" s="77">
        <v>277163</v>
      </c>
      <c r="D19" s="77">
        <v>303940</v>
      </c>
      <c r="E19" s="77">
        <v>165000</v>
      </c>
      <c r="F19" s="189">
        <v>112163</v>
      </c>
      <c r="G19" s="77"/>
      <c r="H19" s="77"/>
      <c r="I19" s="77"/>
      <c r="J19" s="77"/>
      <c r="K19" s="77"/>
      <c r="L19" s="77"/>
      <c r="M19" s="77"/>
      <c r="N19" s="77"/>
      <c r="O19" s="77"/>
    </row>
    <row r="20" ht="21" customHeight="1" spans="1:15">
      <c r="A20" s="209" t="s">
        <v>120</v>
      </c>
      <c r="B20" s="209" t="s">
        <v>121</v>
      </c>
      <c r="C20" s="77">
        <v>872411.56</v>
      </c>
      <c r="D20" s="77">
        <v>872411.56</v>
      </c>
      <c r="E20" s="77">
        <v>872411.56</v>
      </c>
      <c r="F20" s="77"/>
      <c r="G20" s="77"/>
      <c r="H20" s="77"/>
      <c r="I20" s="77"/>
      <c r="J20" s="77"/>
      <c r="K20" s="77"/>
      <c r="L20" s="77"/>
      <c r="M20" s="77"/>
      <c r="N20" s="77"/>
      <c r="O20" s="77"/>
    </row>
    <row r="21" ht="21" customHeight="1" spans="1:15">
      <c r="A21" s="210" t="s">
        <v>122</v>
      </c>
      <c r="B21" s="210" t="s">
        <v>123</v>
      </c>
      <c r="C21" s="77">
        <v>482841.39</v>
      </c>
      <c r="D21" s="77">
        <v>482841.39</v>
      </c>
      <c r="E21" s="77">
        <v>482841.39</v>
      </c>
      <c r="F21" s="77"/>
      <c r="G21" s="77"/>
      <c r="H21" s="77"/>
      <c r="I21" s="77"/>
      <c r="J21" s="77"/>
      <c r="K21" s="77"/>
      <c r="L21" s="77"/>
      <c r="M21" s="77"/>
      <c r="N21" s="77"/>
      <c r="O21" s="77"/>
    </row>
    <row r="22" ht="21" customHeight="1" spans="1:15">
      <c r="A22" s="210" t="s">
        <v>124</v>
      </c>
      <c r="B22" s="210" t="s">
        <v>125</v>
      </c>
      <c r="C22" s="77">
        <v>344603.2</v>
      </c>
      <c r="D22" s="77">
        <v>344603.2</v>
      </c>
      <c r="E22" s="77">
        <v>344603.2</v>
      </c>
      <c r="F22" s="77"/>
      <c r="G22" s="77"/>
      <c r="H22" s="77"/>
      <c r="I22" s="77"/>
      <c r="J22" s="77"/>
      <c r="K22" s="77"/>
      <c r="L22" s="77"/>
      <c r="M22" s="77"/>
      <c r="N22" s="77"/>
      <c r="O22" s="77"/>
    </row>
    <row r="23" ht="21" customHeight="1" spans="1:15">
      <c r="A23" s="210" t="s">
        <v>126</v>
      </c>
      <c r="B23" s="210" t="s">
        <v>127</v>
      </c>
      <c r="C23" s="77">
        <v>44966.97</v>
      </c>
      <c r="D23" s="77">
        <v>44966.97</v>
      </c>
      <c r="E23" s="77">
        <v>44966.97</v>
      </c>
      <c r="F23" s="77"/>
      <c r="G23" s="77"/>
      <c r="H23" s="77"/>
      <c r="I23" s="77"/>
      <c r="J23" s="77"/>
      <c r="K23" s="77"/>
      <c r="L23" s="77"/>
      <c r="M23" s="77"/>
      <c r="N23" s="77"/>
      <c r="O23" s="77"/>
    </row>
    <row r="24" ht="21" customHeight="1" spans="1:15">
      <c r="A24" s="55" t="s">
        <v>128</v>
      </c>
      <c r="B24" s="55" t="s">
        <v>129</v>
      </c>
      <c r="C24" s="77">
        <v>698398.08</v>
      </c>
      <c r="D24" s="77">
        <v>698398.08</v>
      </c>
      <c r="E24" s="77">
        <v>698398.08</v>
      </c>
      <c r="F24" s="77"/>
      <c r="G24" s="77"/>
      <c r="H24" s="77"/>
      <c r="I24" s="77"/>
      <c r="J24" s="77"/>
      <c r="K24" s="77"/>
      <c r="L24" s="77"/>
      <c r="M24" s="77"/>
      <c r="N24" s="77"/>
      <c r="O24" s="77"/>
    </row>
    <row r="25" ht="21" customHeight="1" spans="1:15">
      <c r="A25" s="209" t="s">
        <v>130</v>
      </c>
      <c r="B25" s="209" t="s">
        <v>131</v>
      </c>
      <c r="C25" s="77">
        <v>698398.08</v>
      </c>
      <c r="D25" s="77">
        <v>698398.08</v>
      </c>
      <c r="E25" s="77">
        <v>698398.08</v>
      </c>
      <c r="F25" s="77"/>
      <c r="G25" s="77"/>
      <c r="H25" s="77"/>
      <c r="I25" s="77"/>
      <c r="J25" s="77"/>
      <c r="K25" s="77"/>
      <c r="L25" s="77"/>
      <c r="M25" s="77"/>
      <c r="N25" s="77"/>
      <c r="O25" s="77"/>
    </row>
    <row r="26" ht="21" customHeight="1" spans="1:15">
      <c r="A26" s="210" t="s">
        <v>132</v>
      </c>
      <c r="B26" s="210" t="s">
        <v>133</v>
      </c>
      <c r="C26" s="77">
        <v>698398.08</v>
      </c>
      <c r="D26" s="77">
        <v>698398.08</v>
      </c>
      <c r="E26" s="77">
        <v>698398.08</v>
      </c>
      <c r="F26" s="77"/>
      <c r="G26" s="77"/>
      <c r="H26" s="77"/>
      <c r="I26" s="77"/>
      <c r="J26" s="77"/>
      <c r="K26" s="77"/>
      <c r="L26" s="77"/>
      <c r="M26" s="77"/>
      <c r="N26" s="77"/>
      <c r="O26" s="77"/>
    </row>
    <row r="27" ht="21" customHeight="1" spans="1:15">
      <c r="A27" s="211" t="s">
        <v>55</v>
      </c>
      <c r="B27" s="34"/>
      <c r="C27" s="77">
        <v>11004765.68</v>
      </c>
      <c r="D27" s="77">
        <v>11004765.68</v>
      </c>
      <c r="E27" s="77">
        <v>9187550.98</v>
      </c>
      <c r="F27" s="77">
        <v>1817214.7</v>
      </c>
      <c r="G27" s="77"/>
      <c r="H27" s="77"/>
      <c r="I27" s="77"/>
      <c r="J27" s="77"/>
      <c r="K27" s="77"/>
      <c r="L27" s="77"/>
      <c r="M27" s="77"/>
      <c r="N27" s="77"/>
      <c r="O27" s="77"/>
    </row>
  </sheetData>
  <mergeCells count="12">
    <mergeCell ref="A2:O2"/>
    <mergeCell ref="A3:O3"/>
    <mergeCell ref="A4:B4"/>
    <mergeCell ref="D5:F5"/>
    <mergeCell ref="J5:O5"/>
    <mergeCell ref="A27:B27"/>
    <mergeCell ref="A5:A6"/>
    <mergeCell ref="B5:B6"/>
    <mergeCell ref="C5:C6"/>
    <mergeCell ref="G5:G6"/>
    <mergeCell ref="H5:H6"/>
    <mergeCell ref="I5:I6"/>
  </mergeCells>
  <printOptions horizontalCentered="1"/>
  <pageMargins left="0.959722222222222" right="0.959722222222222" top="0.719444444444444" bottom="0.719444444444444" header="0" footer="0"/>
  <pageSetup paperSize="9" orientation="landscape"/>
  <headerFooter>
    <oddFooter>&amp;C第&amp;P页，共&amp;N页&amp;R&amp;N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5"/>
  <sheetViews>
    <sheetView showGridLines="0" showZeros="0" workbookViewId="0">
      <pane ySplit="1" topLeftCell="A3" activePane="bottomLeft" state="frozen"/>
      <selection/>
      <selection pane="bottomLeft" activeCell="D15" sqref="D15:D26"/>
    </sheetView>
  </sheetViews>
  <sheetFormatPr defaultColWidth="8.575" defaultRowHeight="12.75" customHeight="1" outlineLevelCol="3"/>
  <cols>
    <col min="1" max="4" width="35.575" customWidth="1"/>
  </cols>
  <sheetData>
    <row r="1" customHeight="1" spans="1:4">
      <c r="A1" s="1"/>
      <c r="B1" s="1"/>
      <c r="C1" s="1"/>
      <c r="D1" s="1"/>
    </row>
    <row r="2" ht="15" customHeight="1" spans="1:4">
      <c r="A2" s="41"/>
      <c r="B2" s="45"/>
      <c r="C2" s="45"/>
      <c r="D2" s="45" t="s">
        <v>134</v>
      </c>
    </row>
    <row r="3" ht="41.25" customHeight="1" spans="1:1">
      <c r="A3" s="40" t="str">
        <f>"2025"&amp;"年部门财政拨款收支预算总表"</f>
        <v>2025年部门财政拨款收支预算总表</v>
      </c>
    </row>
    <row r="4" ht="17.25" customHeight="1" spans="1:4">
      <c r="A4" s="43" t="str">
        <f>"单位名称："&amp;"禄劝彝族苗族自治县屏山街道办事处卫生院"</f>
        <v>单位名称：禄劝彝族苗族自治县屏山街道办事处卫生院</v>
      </c>
      <c r="B4" s="194"/>
      <c r="D4" s="45" t="s">
        <v>1</v>
      </c>
    </row>
    <row r="5" ht="17.25" customHeight="1" spans="1:4">
      <c r="A5" s="195" t="s">
        <v>2</v>
      </c>
      <c r="B5" s="196"/>
      <c r="C5" s="195" t="s">
        <v>3</v>
      </c>
      <c r="D5" s="196"/>
    </row>
    <row r="6" ht="18.75" customHeight="1" spans="1:4">
      <c r="A6" s="195" t="s">
        <v>4</v>
      </c>
      <c r="B6" s="195" t="s">
        <v>5</v>
      </c>
      <c r="C6" s="195" t="s">
        <v>6</v>
      </c>
      <c r="D6" s="195" t="s">
        <v>5</v>
      </c>
    </row>
    <row r="7" ht="16.5" customHeight="1" spans="1:4">
      <c r="A7" s="197" t="s">
        <v>135</v>
      </c>
      <c r="B7" s="77">
        <v>9187550.98</v>
      </c>
      <c r="C7" s="197" t="s">
        <v>136</v>
      </c>
      <c r="D7" s="77">
        <v>9187550.98</v>
      </c>
    </row>
    <row r="8" ht="16.5" customHeight="1" spans="1:4">
      <c r="A8" s="197" t="s">
        <v>137</v>
      </c>
      <c r="B8" s="77">
        <v>9187550.98</v>
      </c>
      <c r="C8" s="197" t="s">
        <v>138</v>
      </c>
      <c r="D8" s="77"/>
    </row>
    <row r="9" ht="16.5" customHeight="1" spans="1:4">
      <c r="A9" s="197" t="s">
        <v>139</v>
      </c>
      <c r="B9" s="77"/>
      <c r="C9" s="197" t="s">
        <v>140</v>
      </c>
      <c r="D9" s="77"/>
    </row>
    <row r="10" ht="16.5" customHeight="1" spans="1:4">
      <c r="A10" s="197" t="s">
        <v>141</v>
      </c>
      <c r="B10" s="77"/>
      <c r="C10" s="197" t="s">
        <v>142</v>
      </c>
      <c r="D10" s="77"/>
    </row>
    <row r="11" ht="16.5" customHeight="1" spans="1:4">
      <c r="A11" s="197" t="s">
        <v>143</v>
      </c>
      <c r="B11" s="77">
        <v>1817214.7</v>
      </c>
      <c r="C11" s="197" t="s">
        <v>144</v>
      </c>
      <c r="D11" s="77"/>
    </row>
    <row r="12" ht="16.5" customHeight="1" spans="1:4">
      <c r="A12" s="197" t="s">
        <v>137</v>
      </c>
      <c r="B12" s="77">
        <v>1817214.7</v>
      </c>
      <c r="C12" s="197" t="s">
        <v>145</v>
      </c>
      <c r="D12" s="77"/>
    </row>
    <row r="13" ht="16.5" customHeight="1" spans="1:4">
      <c r="A13" s="157" t="s">
        <v>139</v>
      </c>
      <c r="B13" s="77"/>
      <c r="C13" s="67" t="s">
        <v>146</v>
      </c>
      <c r="D13" s="77"/>
    </row>
    <row r="14" ht="16.5" customHeight="1" spans="1:4">
      <c r="A14" s="157" t="s">
        <v>141</v>
      </c>
      <c r="B14" s="77"/>
      <c r="C14" s="67" t="s">
        <v>147</v>
      </c>
      <c r="D14" s="77"/>
    </row>
    <row r="15" ht="16.5" customHeight="1" spans="1:4">
      <c r="A15" s="198"/>
      <c r="B15" s="77"/>
      <c r="C15" s="67" t="s">
        <v>148</v>
      </c>
      <c r="D15" s="77">
        <v>1321437.34</v>
      </c>
    </row>
    <row r="16" ht="16.5" customHeight="1" spans="1:4">
      <c r="A16" s="198"/>
      <c r="B16" s="77"/>
      <c r="C16" s="67" t="s">
        <v>149</v>
      </c>
      <c r="D16" s="77">
        <v>7167715.56</v>
      </c>
    </row>
    <row r="17" ht="16.5" customHeight="1" spans="1:4">
      <c r="A17" s="198"/>
      <c r="B17" s="77"/>
      <c r="C17" s="67" t="s">
        <v>150</v>
      </c>
      <c r="D17" s="77"/>
    </row>
    <row r="18" ht="16.5" customHeight="1" spans="1:4">
      <c r="A18" s="198"/>
      <c r="B18" s="77"/>
      <c r="C18" s="67" t="s">
        <v>151</v>
      </c>
      <c r="D18" s="77"/>
    </row>
    <row r="19" ht="16.5" customHeight="1" spans="1:4">
      <c r="A19" s="198"/>
      <c r="B19" s="77"/>
      <c r="C19" s="67" t="s">
        <v>152</v>
      </c>
      <c r="D19" s="77"/>
    </row>
    <row r="20" ht="16.5" customHeight="1" spans="1:4">
      <c r="A20" s="198"/>
      <c r="B20" s="77"/>
      <c r="C20" s="67" t="s">
        <v>153</v>
      </c>
      <c r="D20" s="77"/>
    </row>
    <row r="21" ht="16.5" customHeight="1" spans="1:4">
      <c r="A21" s="198"/>
      <c r="B21" s="77"/>
      <c r="C21" s="67" t="s">
        <v>154</v>
      </c>
      <c r="D21" s="77"/>
    </row>
    <row r="22" ht="16.5" customHeight="1" spans="1:4">
      <c r="A22" s="198"/>
      <c r="B22" s="77"/>
      <c r="C22" s="67" t="s">
        <v>155</v>
      </c>
      <c r="D22" s="77"/>
    </row>
    <row r="23" ht="16.5" customHeight="1" spans="1:4">
      <c r="A23" s="198"/>
      <c r="B23" s="77"/>
      <c r="C23" s="67" t="s">
        <v>156</v>
      </c>
      <c r="D23" s="77"/>
    </row>
    <row r="24" ht="16.5" customHeight="1" spans="1:4">
      <c r="A24" s="198"/>
      <c r="B24" s="77"/>
      <c r="C24" s="67" t="s">
        <v>157</v>
      </c>
      <c r="D24" s="77"/>
    </row>
    <row r="25" ht="16.5" customHeight="1" spans="1:4">
      <c r="A25" s="198"/>
      <c r="B25" s="77"/>
      <c r="C25" s="67" t="s">
        <v>158</v>
      </c>
      <c r="D25" s="77"/>
    </row>
    <row r="26" ht="16.5" customHeight="1" spans="1:4">
      <c r="A26" s="198"/>
      <c r="B26" s="77"/>
      <c r="C26" s="67" t="s">
        <v>159</v>
      </c>
      <c r="D26" s="77">
        <v>698398.08</v>
      </c>
    </row>
    <row r="27" ht="16.5" customHeight="1" spans="1:4">
      <c r="A27" s="198"/>
      <c r="B27" s="77"/>
      <c r="C27" s="67" t="s">
        <v>160</v>
      </c>
      <c r="D27" s="77"/>
    </row>
    <row r="28" ht="16.5" customHeight="1" spans="1:4">
      <c r="A28" s="198"/>
      <c r="B28" s="77"/>
      <c r="C28" s="67" t="s">
        <v>161</v>
      </c>
      <c r="D28" s="77"/>
    </row>
    <row r="29" ht="16.5" customHeight="1" spans="1:4">
      <c r="A29" s="198"/>
      <c r="B29" s="77"/>
      <c r="C29" s="67" t="s">
        <v>162</v>
      </c>
      <c r="D29" s="77"/>
    </row>
    <row r="30" ht="16.5" customHeight="1" spans="1:4">
      <c r="A30" s="198"/>
      <c r="B30" s="77"/>
      <c r="C30" s="67" t="s">
        <v>163</v>
      </c>
      <c r="D30" s="77"/>
    </row>
    <row r="31" ht="16.5" customHeight="1" spans="1:4">
      <c r="A31" s="198"/>
      <c r="B31" s="77"/>
      <c r="C31" s="67" t="s">
        <v>164</v>
      </c>
      <c r="D31" s="77"/>
    </row>
    <row r="32" ht="16.5" customHeight="1" spans="1:4">
      <c r="A32" s="198"/>
      <c r="B32" s="77"/>
      <c r="C32" s="157" t="s">
        <v>165</v>
      </c>
      <c r="D32" s="77"/>
    </row>
    <row r="33" ht="16.5" customHeight="1" spans="1:4">
      <c r="A33" s="198"/>
      <c r="B33" s="77"/>
      <c r="C33" s="157" t="s">
        <v>166</v>
      </c>
      <c r="D33" s="77"/>
    </row>
    <row r="34" ht="16.5" customHeight="1" spans="1:4">
      <c r="A34" s="198"/>
      <c r="B34" s="77"/>
      <c r="C34" s="29" t="s">
        <v>167</v>
      </c>
      <c r="D34" s="77"/>
    </row>
    <row r="35" ht="15" customHeight="1" spans="1:4">
      <c r="A35" s="199" t="s">
        <v>50</v>
      </c>
      <c r="B35" s="200">
        <f>B8+B11</f>
        <v>11004765.68</v>
      </c>
      <c r="C35" s="199" t="s">
        <v>51</v>
      </c>
      <c r="D35" s="200">
        <f>SUM(D8:D34)</f>
        <v>9187550.98</v>
      </c>
    </row>
  </sheetData>
  <mergeCells count="4">
    <mergeCell ref="A3:D3"/>
    <mergeCell ref="A4:B4"/>
    <mergeCell ref="A5:B5"/>
    <mergeCell ref="C5:D5"/>
  </mergeCells>
  <printOptions horizontalCentered="1"/>
  <pageMargins left="0.959722222222222" right="0.959722222222222" top="0.719444444444444" bottom="0.719444444444444" header="0" footer="0"/>
  <pageSetup paperSize="9" orientation="landscape"/>
  <headerFooter>
    <oddFooter>&amp;C第&amp;P页，共&amp;N页&amp;R&amp;N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G27"/>
  <sheetViews>
    <sheetView showZeros="0" tabSelected="1" workbookViewId="0">
      <pane ySplit="1" topLeftCell="A4" activePane="bottomLeft" state="frozen"/>
      <selection/>
      <selection pane="bottomLeft" activeCell="A1" sqref="$A1:$XFD1048576"/>
    </sheetView>
  </sheetViews>
  <sheetFormatPr defaultColWidth="9.14166666666667" defaultRowHeight="14.25" customHeight="1" outlineLevelCol="6"/>
  <cols>
    <col min="1" max="1" width="20.1416666666667" style="168" customWidth="1"/>
    <col min="2" max="2" width="44" style="168" customWidth="1"/>
    <col min="3" max="7" width="24.1416666666667" style="168" customWidth="1"/>
    <col min="8" max="8" width="12.625" style="168"/>
    <col min="9" max="9" width="10.375" style="168"/>
    <col min="10" max="16384" width="9.14166666666667" style="168"/>
  </cols>
  <sheetData>
    <row r="1" customHeight="1" spans="1:7">
      <c r="A1" s="169"/>
      <c r="B1" s="169"/>
      <c r="C1" s="169"/>
      <c r="D1" s="169"/>
      <c r="E1" s="169"/>
      <c r="F1" s="169"/>
      <c r="G1" s="169"/>
    </row>
    <row r="2" customHeight="1" spans="4:7">
      <c r="D2" s="170"/>
      <c r="F2" s="171"/>
      <c r="G2" s="172" t="s">
        <v>168</v>
      </c>
    </row>
    <row r="3" ht="41.25" customHeight="1" spans="1:7">
      <c r="A3" s="173" t="str">
        <f>"2025"&amp;"年一般公共预算支出预算表（按功能科目分类）"</f>
        <v>2025年一般公共预算支出预算表（按功能科目分类）</v>
      </c>
      <c r="B3" s="173"/>
      <c r="C3" s="173"/>
      <c r="D3" s="173"/>
      <c r="E3" s="173"/>
      <c r="F3" s="173"/>
      <c r="G3" s="173"/>
    </row>
    <row r="4" ht="18" customHeight="1" spans="1:7">
      <c r="A4" s="174" t="str">
        <f>"单位名称："&amp;"禄劝彝族苗族自治县屏山街道办事处卫生院"</f>
        <v>单位名称：禄劝彝族苗族自治县屏山街道办事处卫生院</v>
      </c>
      <c r="F4" s="175"/>
      <c r="G4" s="172" t="s">
        <v>1</v>
      </c>
    </row>
    <row r="5" ht="20.25" customHeight="1" spans="1:7">
      <c r="A5" s="176" t="s">
        <v>169</v>
      </c>
      <c r="B5" s="177"/>
      <c r="C5" s="178" t="s">
        <v>55</v>
      </c>
      <c r="D5" s="179" t="s">
        <v>75</v>
      </c>
      <c r="E5" s="180"/>
      <c r="F5" s="181"/>
      <c r="G5" s="182" t="s">
        <v>76</v>
      </c>
    </row>
    <row r="6" ht="20.25" customHeight="1" spans="1:7">
      <c r="A6" s="183" t="s">
        <v>72</v>
      </c>
      <c r="B6" s="183" t="s">
        <v>73</v>
      </c>
      <c r="C6" s="184"/>
      <c r="D6" s="185" t="s">
        <v>57</v>
      </c>
      <c r="E6" s="185" t="s">
        <v>170</v>
      </c>
      <c r="F6" s="185" t="s">
        <v>171</v>
      </c>
      <c r="G6" s="186"/>
    </row>
    <row r="7" ht="15" customHeight="1" spans="1:7">
      <c r="A7" s="187" t="s">
        <v>82</v>
      </c>
      <c r="B7" s="187" t="s">
        <v>83</v>
      </c>
      <c r="C7" s="187" t="s">
        <v>84</v>
      </c>
      <c r="D7" s="187" t="s">
        <v>85</v>
      </c>
      <c r="E7" s="187" t="s">
        <v>86</v>
      </c>
      <c r="F7" s="187" t="s">
        <v>87</v>
      </c>
      <c r="G7" s="187" t="s">
        <v>88</v>
      </c>
    </row>
    <row r="8" ht="18" customHeight="1" spans="1:7">
      <c r="A8" s="188" t="s">
        <v>97</v>
      </c>
      <c r="B8" s="188" t="s">
        <v>98</v>
      </c>
      <c r="C8" s="189">
        <v>1321437.34</v>
      </c>
      <c r="D8" s="189">
        <v>1321437.34</v>
      </c>
      <c r="E8" s="189">
        <v>1321437.34</v>
      </c>
      <c r="F8" s="189"/>
      <c r="G8" s="189"/>
    </row>
    <row r="9" s="168" customFormat="1" ht="18" customHeight="1" spans="1:7">
      <c r="A9" s="190" t="s">
        <v>99</v>
      </c>
      <c r="B9" s="190" t="s">
        <v>100</v>
      </c>
      <c r="C9" s="189">
        <v>1261197.45</v>
      </c>
      <c r="D9" s="189">
        <v>1261197.45</v>
      </c>
      <c r="E9" s="189">
        <v>1261197.45</v>
      </c>
      <c r="F9" s="189"/>
      <c r="G9" s="189"/>
    </row>
    <row r="10" ht="18" customHeight="1" spans="1:7">
      <c r="A10" s="191" t="s">
        <v>101</v>
      </c>
      <c r="B10" s="191" t="s">
        <v>102</v>
      </c>
      <c r="C10" s="189">
        <v>931197.45</v>
      </c>
      <c r="D10" s="189">
        <v>931197.45</v>
      </c>
      <c r="E10" s="189">
        <v>931197.45</v>
      </c>
      <c r="F10" s="189"/>
      <c r="G10" s="189"/>
    </row>
    <row r="11" ht="18" customHeight="1" spans="1:7">
      <c r="A11" s="191" t="s">
        <v>103</v>
      </c>
      <c r="B11" s="191" t="s">
        <v>104</v>
      </c>
      <c r="C11" s="189">
        <v>330000</v>
      </c>
      <c r="D11" s="189">
        <v>330000</v>
      </c>
      <c r="E11" s="189">
        <v>330000</v>
      </c>
      <c r="F11" s="189"/>
      <c r="G11" s="189"/>
    </row>
    <row r="12" s="168" customFormat="1" ht="18" customHeight="1" spans="1:7">
      <c r="A12" s="190" t="s">
        <v>105</v>
      </c>
      <c r="B12" s="190" t="s">
        <v>106</v>
      </c>
      <c r="C12" s="189">
        <v>19500</v>
      </c>
      <c r="D12" s="189">
        <v>19500</v>
      </c>
      <c r="E12" s="189">
        <v>19500</v>
      </c>
      <c r="F12" s="189"/>
      <c r="G12" s="189"/>
    </row>
    <row r="13" ht="18" customHeight="1" spans="1:7">
      <c r="A13" s="191" t="s">
        <v>107</v>
      </c>
      <c r="B13" s="191" t="s">
        <v>108</v>
      </c>
      <c r="C13" s="189">
        <v>19500</v>
      </c>
      <c r="D13" s="189">
        <v>19500</v>
      </c>
      <c r="E13" s="189">
        <v>19500</v>
      </c>
      <c r="F13" s="189"/>
      <c r="G13" s="189"/>
    </row>
    <row r="14" s="168" customFormat="1" ht="18" customHeight="1" spans="1:7">
      <c r="A14" s="190" t="s">
        <v>109</v>
      </c>
      <c r="B14" s="190" t="s">
        <v>110</v>
      </c>
      <c r="C14" s="189">
        <v>40739.89</v>
      </c>
      <c r="D14" s="189">
        <v>40739.89</v>
      </c>
      <c r="E14" s="189">
        <v>40739.89</v>
      </c>
      <c r="F14" s="189"/>
      <c r="G14" s="189"/>
    </row>
    <row r="15" ht="18" customHeight="1" spans="1:7">
      <c r="A15" s="191" t="s">
        <v>111</v>
      </c>
      <c r="B15" s="191" t="s">
        <v>110</v>
      </c>
      <c r="C15" s="189">
        <v>40739.89</v>
      </c>
      <c r="D15" s="189">
        <v>40739.89</v>
      </c>
      <c r="E15" s="189">
        <v>40739.89</v>
      </c>
      <c r="F15" s="189"/>
      <c r="G15" s="189"/>
    </row>
    <row r="16" s="168" customFormat="1" ht="18" customHeight="1" spans="1:7">
      <c r="A16" s="188" t="s">
        <v>112</v>
      </c>
      <c r="B16" s="188" t="s">
        <v>113</v>
      </c>
      <c r="C16" s="189">
        <v>8984930.26</v>
      </c>
      <c r="D16" s="189">
        <v>7167715.56</v>
      </c>
      <c r="E16" s="189">
        <v>7139515.56</v>
      </c>
      <c r="F16" s="189">
        <v>28200</v>
      </c>
      <c r="G16" s="189">
        <v>1817214.7</v>
      </c>
    </row>
    <row r="17" s="168" customFormat="1" ht="18" customHeight="1" spans="1:7">
      <c r="A17" s="190" t="s">
        <v>114</v>
      </c>
      <c r="B17" s="190" t="s">
        <v>115</v>
      </c>
      <c r="C17" s="189">
        <v>8112518.7</v>
      </c>
      <c r="D17" s="189">
        <v>6295304</v>
      </c>
      <c r="E17" s="189">
        <v>6267104</v>
      </c>
      <c r="F17" s="189">
        <v>28200</v>
      </c>
      <c r="G17" s="189">
        <v>1817214.7</v>
      </c>
    </row>
    <row r="18" s="168" customFormat="1" ht="18" customHeight="1" spans="1:7">
      <c r="A18" s="191" t="s">
        <v>116</v>
      </c>
      <c r="B18" s="191" t="s">
        <v>117</v>
      </c>
      <c r="C18" s="189">
        <v>7835355.7</v>
      </c>
      <c r="D18" s="189">
        <v>6130304</v>
      </c>
      <c r="E18" s="189">
        <v>6102104</v>
      </c>
      <c r="F18" s="189">
        <v>28200</v>
      </c>
      <c r="G18" s="189">
        <v>1705051.7</v>
      </c>
    </row>
    <row r="19" s="168" customFormat="1" ht="18" customHeight="1" spans="1:7">
      <c r="A19" s="191" t="s">
        <v>118</v>
      </c>
      <c r="B19" s="191" t="s">
        <v>119</v>
      </c>
      <c r="C19" s="189">
        <v>277163</v>
      </c>
      <c r="D19" s="189">
        <v>165000</v>
      </c>
      <c r="E19" s="189">
        <v>165000</v>
      </c>
      <c r="F19" s="189"/>
      <c r="G19" s="189">
        <v>112163</v>
      </c>
    </row>
    <row r="20" s="168" customFormat="1" ht="18" customHeight="1" spans="1:7">
      <c r="A20" s="190" t="s">
        <v>120</v>
      </c>
      <c r="B20" s="190" t="s">
        <v>121</v>
      </c>
      <c r="C20" s="189">
        <v>872411.56</v>
      </c>
      <c r="D20" s="189">
        <v>872411.56</v>
      </c>
      <c r="E20" s="189">
        <v>872411.56</v>
      </c>
      <c r="F20" s="189"/>
      <c r="G20" s="189"/>
    </row>
    <row r="21" ht="18" customHeight="1" spans="1:7">
      <c r="A21" s="191" t="s">
        <v>122</v>
      </c>
      <c r="B21" s="191" t="s">
        <v>123</v>
      </c>
      <c r="C21" s="189">
        <v>482841.39</v>
      </c>
      <c r="D21" s="189">
        <v>482841.39</v>
      </c>
      <c r="E21" s="189">
        <v>482841.39</v>
      </c>
      <c r="F21" s="189"/>
      <c r="G21" s="189"/>
    </row>
    <row r="22" ht="18" customHeight="1" spans="1:7">
      <c r="A22" s="191" t="s">
        <v>124</v>
      </c>
      <c r="B22" s="191" t="s">
        <v>125</v>
      </c>
      <c r="C22" s="189">
        <v>344603.2</v>
      </c>
      <c r="D22" s="189">
        <v>344603.2</v>
      </c>
      <c r="E22" s="189">
        <v>344603.2</v>
      </c>
      <c r="F22" s="189"/>
      <c r="G22" s="189"/>
    </row>
    <row r="23" ht="18" customHeight="1" spans="1:7">
      <c r="A23" s="191" t="s">
        <v>126</v>
      </c>
      <c r="B23" s="191" t="s">
        <v>127</v>
      </c>
      <c r="C23" s="189">
        <v>44966.97</v>
      </c>
      <c r="D23" s="189">
        <v>44966.97</v>
      </c>
      <c r="E23" s="189">
        <v>44966.97</v>
      </c>
      <c r="F23" s="189"/>
      <c r="G23" s="189"/>
    </row>
    <row r="24" ht="18" customHeight="1" spans="1:7">
      <c r="A24" s="188" t="s">
        <v>128</v>
      </c>
      <c r="B24" s="188" t="s">
        <v>129</v>
      </c>
      <c r="C24" s="189">
        <v>698398.08</v>
      </c>
      <c r="D24" s="189">
        <v>698398.08</v>
      </c>
      <c r="E24" s="189">
        <v>698398.08</v>
      </c>
      <c r="F24" s="189"/>
      <c r="G24" s="189"/>
    </row>
    <row r="25" s="168" customFormat="1" ht="18" customHeight="1" spans="1:7">
      <c r="A25" s="190" t="s">
        <v>130</v>
      </c>
      <c r="B25" s="190" t="s">
        <v>131</v>
      </c>
      <c r="C25" s="189">
        <v>698398.08</v>
      </c>
      <c r="D25" s="189">
        <v>698398.08</v>
      </c>
      <c r="E25" s="189">
        <v>698398.08</v>
      </c>
      <c r="F25" s="189"/>
      <c r="G25" s="189"/>
    </row>
    <row r="26" ht="18" customHeight="1" spans="1:7">
      <c r="A26" s="191" t="s">
        <v>132</v>
      </c>
      <c r="B26" s="191" t="s">
        <v>133</v>
      </c>
      <c r="C26" s="189">
        <v>698398.08</v>
      </c>
      <c r="D26" s="189">
        <v>698398.08</v>
      </c>
      <c r="E26" s="189">
        <v>698398.08</v>
      </c>
      <c r="F26" s="189"/>
      <c r="G26" s="189"/>
    </row>
    <row r="27" ht="18" customHeight="1" spans="1:7">
      <c r="A27" s="192" t="s">
        <v>172</v>
      </c>
      <c r="B27" s="193" t="s">
        <v>172</v>
      </c>
      <c r="C27" s="189">
        <v>11004765.68</v>
      </c>
      <c r="D27" s="189">
        <v>9187550.98</v>
      </c>
      <c r="E27" s="189">
        <v>9159350.98</v>
      </c>
      <c r="F27" s="189">
        <v>28200</v>
      </c>
      <c r="G27" s="189">
        <v>1817214.7</v>
      </c>
    </row>
  </sheetData>
  <mergeCells count="6">
    <mergeCell ref="A3:G3"/>
    <mergeCell ref="A5:B5"/>
    <mergeCell ref="D5:F5"/>
    <mergeCell ref="A27:B27"/>
    <mergeCell ref="C5:C6"/>
    <mergeCell ref="G5:G6"/>
  </mergeCells>
  <printOptions horizontalCentered="1"/>
  <pageMargins left="0.369444444444444" right="0.369444444444444" top="0.559722222222222" bottom="0.559722222222222" header="0.479861111111111" footer="0.479861111111111"/>
  <pageSetup paperSize="9" scale="75"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8"/>
  <sheetViews>
    <sheetView showZeros="0" workbookViewId="0">
      <pane ySplit="1" topLeftCell="A2" activePane="bottomLeft" state="frozen"/>
      <selection/>
      <selection pane="bottomLeft" activeCell="A8" sqref="A8"/>
    </sheetView>
  </sheetViews>
  <sheetFormatPr defaultColWidth="10.425" defaultRowHeight="14.25" customHeight="1" outlineLevelRow="7" outlineLevelCol="5"/>
  <cols>
    <col min="1" max="1" width="34.875" customWidth="1"/>
    <col min="2" max="6" width="28.1416666666667" customWidth="1"/>
  </cols>
  <sheetData>
    <row r="1" customHeight="1" spans="1:6">
      <c r="A1" s="1"/>
      <c r="B1" s="1"/>
      <c r="C1" s="1"/>
      <c r="D1" s="1"/>
      <c r="E1" s="1"/>
      <c r="F1" s="1"/>
    </row>
    <row r="2" customHeight="1" spans="1:6">
      <c r="A2" s="42"/>
      <c r="B2" s="42"/>
      <c r="C2" s="42"/>
      <c r="D2" s="42"/>
      <c r="E2" s="41"/>
      <c r="F2" s="164" t="s">
        <v>173</v>
      </c>
    </row>
    <row r="3" ht="41.25" customHeight="1" spans="1:6">
      <c r="A3" s="165" t="str">
        <f>"2025"&amp;"年一般公共预算“三公”经费支出预算表"</f>
        <v>2025年一般公共预算“三公”经费支出预算表</v>
      </c>
      <c r="B3" s="42"/>
      <c r="C3" s="42"/>
      <c r="D3" s="42"/>
      <c r="E3" s="41"/>
      <c r="F3" s="42"/>
    </row>
    <row r="4" customHeight="1" spans="1:6">
      <c r="A4" s="106" t="str">
        <f>"单位名称："&amp;"禄劝彝族苗族自治县屏山街道办事处卫生院"</f>
        <v>单位名称：禄劝彝族苗族自治县屏山街道办事处卫生院</v>
      </c>
      <c r="B4" s="166"/>
      <c r="D4" s="42"/>
      <c r="E4" s="41"/>
      <c r="F4" s="62" t="s">
        <v>1</v>
      </c>
    </row>
    <row r="5" ht="27" customHeight="1" spans="1:6">
      <c r="A5" s="46" t="s">
        <v>174</v>
      </c>
      <c r="B5" s="46" t="s">
        <v>175</v>
      </c>
      <c r="C5" s="48" t="s">
        <v>176</v>
      </c>
      <c r="D5" s="46"/>
      <c r="E5" s="47"/>
      <c r="F5" s="46" t="s">
        <v>177</v>
      </c>
    </row>
    <row r="6" ht="28.5" customHeight="1" spans="1:6">
      <c r="A6" s="167"/>
      <c r="B6" s="50"/>
      <c r="C6" s="47" t="s">
        <v>57</v>
      </c>
      <c r="D6" s="47" t="s">
        <v>178</v>
      </c>
      <c r="E6" s="47" t="s">
        <v>179</v>
      </c>
      <c r="F6" s="49"/>
    </row>
    <row r="7" ht="17.25" customHeight="1" spans="1:6">
      <c r="A7" s="54" t="s">
        <v>82</v>
      </c>
      <c r="B7" s="54" t="s">
        <v>83</v>
      </c>
      <c r="C7" s="54" t="s">
        <v>84</v>
      </c>
      <c r="D7" s="54" t="s">
        <v>85</v>
      </c>
      <c r="E7" s="54" t="s">
        <v>86</v>
      </c>
      <c r="F7" s="54" t="s">
        <v>87</v>
      </c>
    </row>
    <row r="8" ht="17.25" customHeight="1" spans="1:6">
      <c r="A8" s="77" t="s">
        <v>180</v>
      </c>
      <c r="B8" s="77"/>
      <c r="C8" s="77"/>
      <c r="D8" s="77"/>
      <c r="E8" s="77"/>
      <c r="F8" s="77"/>
    </row>
  </sheetData>
  <mergeCells count="6">
    <mergeCell ref="A3:F3"/>
    <mergeCell ref="A4:B4"/>
    <mergeCell ref="C5:E5"/>
    <mergeCell ref="A5:A6"/>
    <mergeCell ref="B5:B6"/>
    <mergeCell ref="F5:F6"/>
  </mergeCells>
  <pageMargins left="0.669444444444445" right="0.669444444444445" top="0.719444444444444" bottom="0.719444444444444" header="0.279861111111111" footer="0.279861111111111"/>
  <pageSetup paperSize="9" fitToWidth="0" fitToHeight="0"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X33"/>
  <sheetViews>
    <sheetView showZeros="0" topLeftCell="G1" workbookViewId="0">
      <pane ySplit="1" topLeftCell="A7" activePane="bottomLeft" state="frozen"/>
      <selection/>
      <selection pane="bottomLeft" activeCell="A1" sqref="A1"/>
    </sheetView>
  </sheetViews>
  <sheetFormatPr defaultColWidth="9.14166666666667" defaultRowHeight="14.25" customHeight="1"/>
  <cols>
    <col min="1" max="2" width="32.85" customWidth="1"/>
    <col min="3" max="3" width="20.7166666666667" customWidth="1"/>
    <col min="4" max="4" width="31.275" customWidth="1"/>
    <col min="5" max="5" width="10.1416666666667" customWidth="1"/>
    <col min="6" max="6" width="17.575" customWidth="1"/>
    <col min="7" max="7" width="10.275" customWidth="1"/>
    <col min="8" max="8" width="23" customWidth="1"/>
    <col min="9" max="24" width="18.7166666666667" customWidth="1"/>
  </cols>
  <sheetData>
    <row r="1" customHeight="1" spans="1:24">
      <c r="A1" s="1"/>
      <c r="B1" s="1"/>
      <c r="C1" s="1"/>
      <c r="D1" s="1"/>
      <c r="E1" s="1"/>
      <c r="F1" s="1"/>
      <c r="G1" s="1"/>
      <c r="H1" s="1"/>
      <c r="I1" s="1"/>
      <c r="J1" s="1"/>
      <c r="K1" s="1"/>
      <c r="L1" s="1"/>
      <c r="M1" s="1"/>
      <c r="N1" s="1"/>
      <c r="O1" s="1"/>
      <c r="P1" s="1"/>
      <c r="Q1" s="1"/>
      <c r="R1" s="1"/>
      <c r="S1" s="1"/>
      <c r="T1" s="1"/>
      <c r="U1" s="1"/>
      <c r="V1" s="1"/>
      <c r="W1" s="1"/>
      <c r="X1" s="1"/>
    </row>
    <row r="2" ht="13.5" customHeight="1" spans="2:24">
      <c r="B2" s="132"/>
      <c r="C2" s="153"/>
      <c r="E2" s="154"/>
      <c r="F2" s="154"/>
      <c r="G2" s="154"/>
      <c r="H2" s="154"/>
      <c r="I2" s="81"/>
      <c r="J2" s="81"/>
      <c r="K2" s="81"/>
      <c r="L2" s="81"/>
      <c r="M2" s="81"/>
      <c r="N2" s="81"/>
      <c r="R2" s="81"/>
      <c r="V2" s="153"/>
      <c r="X2" s="3" t="s">
        <v>181</v>
      </c>
    </row>
    <row r="3" ht="45.75" customHeight="1" spans="1:24">
      <c r="A3" s="64" t="str">
        <f>"2025"&amp;"年部门基本支出预算表"</f>
        <v>2025年部门基本支出预算表</v>
      </c>
      <c r="B3" s="4"/>
      <c r="C3" s="64"/>
      <c r="D3" s="64"/>
      <c r="E3" s="64"/>
      <c r="F3" s="64"/>
      <c r="G3" s="64"/>
      <c r="H3" s="64"/>
      <c r="I3" s="64"/>
      <c r="J3" s="64"/>
      <c r="K3" s="64"/>
      <c r="L3" s="64"/>
      <c r="M3" s="64"/>
      <c r="N3" s="64"/>
      <c r="O3" s="4"/>
      <c r="P3" s="4"/>
      <c r="Q3" s="4"/>
      <c r="R3" s="64"/>
      <c r="S3" s="64"/>
      <c r="T3" s="64"/>
      <c r="U3" s="64"/>
      <c r="V3" s="64"/>
      <c r="W3" s="64"/>
      <c r="X3" s="64"/>
    </row>
    <row r="4" ht="18.75" customHeight="1" spans="1:24">
      <c r="A4" s="5" t="str">
        <f>"单位名称："&amp;"禄劝彝族苗族自治县屏山街道办事处卫生院"</f>
        <v>单位名称：禄劝彝族苗族自治县屏山街道办事处卫生院</v>
      </c>
      <c r="B4" s="6"/>
      <c r="C4" s="155"/>
      <c r="D4" s="155"/>
      <c r="E4" s="155"/>
      <c r="F4" s="155"/>
      <c r="G4" s="155"/>
      <c r="H4" s="155"/>
      <c r="I4" s="83"/>
      <c r="J4" s="83"/>
      <c r="K4" s="83"/>
      <c r="L4" s="83"/>
      <c r="M4" s="83"/>
      <c r="N4" s="83"/>
      <c r="O4" s="7"/>
      <c r="P4" s="7"/>
      <c r="Q4" s="7"/>
      <c r="R4" s="83"/>
      <c r="V4" s="153"/>
      <c r="X4" s="3" t="s">
        <v>1</v>
      </c>
    </row>
    <row r="5" ht="18" customHeight="1" spans="1:24">
      <c r="A5" s="9" t="s">
        <v>182</v>
      </c>
      <c r="B5" s="9" t="s">
        <v>183</v>
      </c>
      <c r="C5" s="9" t="s">
        <v>184</v>
      </c>
      <c r="D5" s="9" t="s">
        <v>185</v>
      </c>
      <c r="E5" s="9" t="s">
        <v>186</v>
      </c>
      <c r="F5" s="9" t="s">
        <v>187</v>
      </c>
      <c r="G5" s="9" t="s">
        <v>188</v>
      </c>
      <c r="H5" s="9" t="s">
        <v>189</v>
      </c>
      <c r="I5" s="160" t="s">
        <v>190</v>
      </c>
      <c r="J5" s="78" t="s">
        <v>190</v>
      </c>
      <c r="K5" s="78"/>
      <c r="L5" s="78"/>
      <c r="M5" s="78"/>
      <c r="N5" s="78"/>
      <c r="O5" s="12"/>
      <c r="P5" s="12"/>
      <c r="Q5" s="12"/>
      <c r="R5" s="97" t="s">
        <v>61</v>
      </c>
      <c r="S5" s="78" t="s">
        <v>62</v>
      </c>
      <c r="T5" s="78"/>
      <c r="U5" s="78"/>
      <c r="V5" s="78"/>
      <c r="W5" s="78"/>
      <c r="X5" s="79"/>
    </row>
    <row r="6" ht="18" customHeight="1" spans="1:24">
      <c r="A6" s="14"/>
      <c r="B6" s="28"/>
      <c r="C6" s="125"/>
      <c r="D6" s="14"/>
      <c r="E6" s="14"/>
      <c r="F6" s="14"/>
      <c r="G6" s="14"/>
      <c r="H6" s="14"/>
      <c r="I6" s="123" t="s">
        <v>191</v>
      </c>
      <c r="J6" s="160" t="s">
        <v>58</v>
      </c>
      <c r="K6" s="78"/>
      <c r="L6" s="78"/>
      <c r="M6" s="78"/>
      <c r="N6" s="79"/>
      <c r="O6" s="11" t="s">
        <v>192</v>
      </c>
      <c r="P6" s="12"/>
      <c r="Q6" s="13"/>
      <c r="R6" s="9" t="s">
        <v>61</v>
      </c>
      <c r="S6" s="160" t="s">
        <v>62</v>
      </c>
      <c r="T6" s="97" t="s">
        <v>64</v>
      </c>
      <c r="U6" s="78" t="s">
        <v>62</v>
      </c>
      <c r="V6" s="97" t="s">
        <v>66</v>
      </c>
      <c r="W6" s="97" t="s">
        <v>67</v>
      </c>
      <c r="X6" s="163" t="s">
        <v>68</v>
      </c>
    </row>
    <row r="7" ht="19.5" customHeight="1" spans="1:24">
      <c r="A7" s="28"/>
      <c r="B7" s="28"/>
      <c r="C7" s="28"/>
      <c r="D7" s="28"/>
      <c r="E7" s="28"/>
      <c r="F7" s="28"/>
      <c r="G7" s="28"/>
      <c r="H7" s="28"/>
      <c r="I7" s="28"/>
      <c r="J7" s="161" t="s">
        <v>193</v>
      </c>
      <c r="K7" s="9" t="s">
        <v>194</v>
      </c>
      <c r="L7" s="9" t="s">
        <v>195</v>
      </c>
      <c r="M7" s="9" t="s">
        <v>196</v>
      </c>
      <c r="N7" s="9" t="s">
        <v>197</v>
      </c>
      <c r="O7" s="9" t="s">
        <v>58</v>
      </c>
      <c r="P7" s="9" t="s">
        <v>59</v>
      </c>
      <c r="Q7" s="9" t="s">
        <v>60</v>
      </c>
      <c r="R7" s="28"/>
      <c r="S7" s="9" t="s">
        <v>57</v>
      </c>
      <c r="T7" s="9" t="s">
        <v>64</v>
      </c>
      <c r="U7" s="9" t="s">
        <v>198</v>
      </c>
      <c r="V7" s="9" t="s">
        <v>66</v>
      </c>
      <c r="W7" s="9" t="s">
        <v>67</v>
      </c>
      <c r="X7" s="9" t="s">
        <v>68</v>
      </c>
    </row>
    <row r="8" ht="37.5" customHeight="1" spans="1:24">
      <c r="A8" s="156"/>
      <c r="B8" s="19"/>
      <c r="C8" s="156"/>
      <c r="D8" s="156"/>
      <c r="E8" s="156"/>
      <c r="F8" s="156"/>
      <c r="G8" s="156"/>
      <c r="H8" s="156"/>
      <c r="I8" s="156"/>
      <c r="J8" s="162" t="s">
        <v>57</v>
      </c>
      <c r="K8" s="17" t="s">
        <v>199</v>
      </c>
      <c r="L8" s="17" t="s">
        <v>195</v>
      </c>
      <c r="M8" s="17" t="s">
        <v>196</v>
      </c>
      <c r="N8" s="17" t="s">
        <v>197</v>
      </c>
      <c r="O8" s="17" t="s">
        <v>195</v>
      </c>
      <c r="P8" s="17" t="s">
        <v>196</v>
      </c>
      <c r="Q8" s="17" t="s">
        <v>197</v>
      </c>
      <c r="R8" s="17" t="s">
        <v>61</v>
      </c>
      <c r="S8" s="17" t="s">
        <v>57</v>
      </c>
      <c r="T8" s="17" t="s">
        <v>64</v>
      </c>
      <c r="U8" s="17" t="s">
        <v>198</v>
      </c>
      <c r="V8" s="17" t="s">
        <v>66</v>
      </c>
      <c r="W8" s="17" t="s">
        <v>67</v>
      </c>
      <c r="X8" s="17" t="s">
        <v>68</v>
      </c>
    </row>
    <row r="9" customHeight="1" spans="1:24">
      <c r="A9" s="35">
        <v>1</v>
      </c>
      <c r="B9" s="35">
        <v>2</v>
      </c>
      <c r="C9" s="35">
        <v>3</v>
      </c>
      <c r="D9" s="35">
        <v>4</v>
      </c>
      <c r="E9" s="35">
        <v>5</v>
      </c>
      <c r="F9" s="35">
        <v>6</v>
      </c>
      <c r="G9" s="35">
        <v>7</v>
      </c>
      <c r="H9" s="35">
        <v>8</v>
      </c>
      <c r="I9" s="35">
        <v>9</v>
      </c>
      <c r="J9" s="35">
        <v>10</v>
      </c>
      <c r="K9" s="35">
        <v>11</v>
      </c>
      <c r="L9" s="35">
        <v>12</v>
      </c>
      <c r="M9" s="35">
        <v>13</v>
      </c>
      <c r="N9" s="35">
        <v>14</v>
      </c>
      <c r="O9" s="35">
        <v>15</v>
      </c>
      <c r="P9" s="35">
        <v>16</v>
      </c>
      <c r="Q9" s="35">
        <v>17</v>
      </c>
      <c r="R9" s="35">
        <v>18</v>
      </c>
      <c r="S9" s="35">
        <v>19</v>
      </c>
      <c r="T9" s="35">
        <v>20</v>
      </c>
      <c r="U9" s="35">
        <v>21</v>
      </c>
      <c r="V9" s="35">
        <v>22</v>
      </c>
      <c r="W9" s="35">
        <v>23</v>
      </c>
      <c r="X9" s="35">
        <v>24</v>
      </c>
    </row>
    <row r="10" ht="20.25" customHeight="1" spans="1:24">
      <c r="A10" s="157" t="s">
        <v>200</v>
      </c>
      <c r="B10" s="157" t="s">
        <v>70</v>
      </c>
      <c r="C10" s="157" t="s">
        <v>201</v>
      </c>
      <c r="D10" s="157" t="s">
        <v>202</v>
      </c>
      <c r="E10" s="157" t="s">
        <v>116</v>
      </c>
      <c r="F10" s="157" t="s">
        <v>117</v>
      </c>
      <c r="G10" s="157" t="s">
        <v>203</v>
      </c>
      <c r="H10" s="157" t="s">
        <v>204</v>
      </c>
      <c r="I10" s="77">
        <v>2504400</v>
      </c>
      <c r="J10" s="77">
        <v>2504400</v>
      </c>
      <c r="K10" s="77"/>
      <c r="L10" s="77"/>
      <c r="M10" s="77">
        <v>2504400</v>
      </c>
      <c r="N10" s="77"/>
      <c r="O10" s="77"/>
      <c r="P10" s="77"/>
      <c r="Q10" s="77"/>
      <c r="R10" s="77"/>
      <c r="S10" s="77"/>
      <c r="T10" s="77"/>
      <c r="U10" s="77"/>
      <c r="V10" s="77"/>
      <c r="W10" s="77"/>
      <c r="X10" s="77"/>
    </row>
    <row r="11" ht="20.25" customHeight="1" spans="1:24">
      <c r="A11" s="157" t="s">
        <v>200</v>
      </c>
      <c r="B11" s="157" t="s">
        <v>70</v>
      </c>
      <c r="C11" s="157" t="s">
        <v>205</v>
      </c>
      <c r="D11" s="157" t="s">
        <v>133</v>
      </c>
      <c r="E11" s="157" t="s">
        <v>132</v>
      </c>
      <c r="F11" s="157" t="s">
        <v>133</v>
      </c>
      <c r="G11" s="157" t="s">
        <v>206</v>
      </c>
      <c r="H11" s="157" t="s">
        <v>133</v>
      </c>
      <c r="I11" s="77">
        <v>698398.08</v>
      </c>
      <c r="J11" s="77">
        <v>698398.08</v>
      </c>
      <c r="K11" s="90"/>
      <c r="L11" s="90"/>
      <c r="M11" s="77">
        <v>698398.08</v>
      </c>
      <c r="N11" s="90"/>
      <c r="O11" s="77"/>
      <c r="P11" s="77"/>
      <c r="Q11" s="77"/>
      <c r="R11" s="77"/>
      <c r="S11" s="77"/>
      <c r="T11" s="77"/>
      <c r="U11" s="77"/>
      <c r="V11" s="77"/>
      <c r="W11" s="77"/>
      <c r="X11" s="77"/>
    </row>
    <row r="12" ht="20.25" customHeight="1" spans="1:24">
      <c r="A12" s="157" t="s">
        <v>200</v>
      </c>
      <c r="B12" s="157" t="s">
        <v>70</v>
      </c>
      <c r="C12" s="157" t="s">
        <v>207</v>
      </c>
      <c r="D12" s="157" t="s">
        <v>208</v>
      </c>
      <c r="E12" s="157" t="s">
        <v>116</v>
      </c>
      <c r="F12" s="157" t="s">
        <v>117</v>
      </c>
      <c r="G12" s="157" t="s">
        <v>209</v>
      </c>
      <c r="H12" s="157" t="s">
        <v>208</v>
      </c>
      <c r="I12" s="77">
        <v>28200</v>
      </c>
      <c r="J12" s="77">
        <v>28200</v>
      </c>
      <c r="K12" s="90"/>
      <c r="L12" s="90"/>
      <c r="M12" s="77">
        <v>28200</v>
      </c>
      <c r="N12" s="90"/>
      <c r="O12" s="77"/>
      <c r="P12" s="77"/>
      <c r="Q12" s="77"/>
      <c r="R12" s="77"/>
      <c r="S12" s="77"/>
      <c r="T12" s="77"/>
      <c r="U12" s="77"/>
      <c r="V12" s="77"/>
      <c r="W12" s="77"/>
      <c r="X12" s="77"/>
    </row>
    <row r="13" ht="20.25" customHeight="1" spans="1:24">
      <c r="A13" s="157" t="s">
        <v>200</v>
      </c>
      <c r="B13" s="157" t="s">
        <v>70</v>
      </c>
      <c r="C13" s="157" t="s">
        <v>210</v>
      </c>
      <c r="D13" s="157" t="s">
        <v>211</v>
      </c>
      <c r="E13" s="157" t="s">
        <v>116</v>
      </c>
      <c r="F13" s="157" t="s">
        <v>117</v>
      </c>
      <c r="G13" s="157" t="s">
        <v>212</v>
      </c>
      <c r="H13" s="157" t="s">
        <v>213</v>
      </c>
      <c r="I13" s="77">
        <v>502632</v>
      </c>
      <c r="J13" s="77">
        <v>502632</v>
      </c>
      <c r="K13" s="90"/>
      <c r="L13" s="90"/>
      <c r="M13" s="77">
        <v>502632</v>
      </c>
      <c r="N13" s="90"/>
      <c r="O13" s="77"/>
      <c r="P13" s="77"/>
      <c r="Q13" s="77"/>
      <c r="R13" s="77"/>
      <c r="S13" s="77"/>
      <c r="T13" s="77"/>
      <c r="U13" s="77"/>
      <c r="V13" s="77"/>
      <c r="W13" s="77"/>
      <c r="X13" s="77"/>
    </row>
    <row r="14" ht="20.25" customHeight="1" spans="1:24">
      <c r="A14" s="157" t="s">
        <v>200</v>
      </c>
      <c r="B14" s="157" t="s">
        <v>70</v>
      </c>
      <c r="C14" s="157" t="s">
        <v>210</v>
      </c>
      <c r="D14" s="157" t="s">
        <v>211</v>
      </c>
      <c r="E14" s="157" t="s">
        <v>116</v>
      </c>
      <c r="F14" s="157" t="s">
        <v>117</v>
      </c>
      <c r="G14" s="157" t="s">
        <v>212</v>
      </c>
      <c r="H14" s="157" t="s">
        <v>213</v>
      </c>
      <c r="I14" s="77">
        <v>903960</v>
      </c>
      <c r="J14" s="77">
        <v>903960</v>
      </c>
      <c r="K14" s="90"/>
      <c r="L14" s="90"/>
      <c r="M14" s="77">
        <v>903960</v>
      </c>
      <c r="N14" s="90"/>
      <c r="O14" s="77"/>
      <c r="P14" s="77"/>
      <c r="Q14" s="77"/>
      <c r="R14" s="77"/>
      <c r="S14" s="77"/>
      <c r="T14" s="77"/>
      <c r="U14" s="77"/>
      <c r="V14" s="77"/>
      <c r="W14" s="77"/>
      <c r="X14" s="77"/>
    </row>
    <row r="15" ht="20.25" customHeight="1" spans="1:24">
      <c r="A15" s="157" t="s">
        <v>200</v>
      </c>
      <c r="B15" s="157" t="s">
        <v>70</v>
      </c>
      <c r="C15" s="157" t="s">
        <v>214</v>
      </c>
      <c r="D15" s="157" t="s">
        <v>215</v>
      </c>
      <c r="E15" s="157" t="s">
        <v>116</v>
      </c>
      <c r="F15" s="157" t="s">
        <v>117</v>
      </c>
      <c r="G15" s="157" t="s">
        <v>216</v>
      </c>
      <c r="H15" s="157" t="s">
        <v>217</v>
      </c>
      <c r="I15" s="77">
        <v>1305612</v>
      </c>
      <c r="J15" s="77">
        <v>1305612</v>
      </c>
      <c r="K15" s="90"/>
      <c r="L15" s="90"/>
      <c r="M15" s="77">
        <v>1305612</v>
      </c>
      <c r="N15" s="90"/>
      <c r="O15" s="77"/>
      <c r="P15" s="77"/>
      <c r="Q15" s="77"/>
      <c r="R15" s="77"/>
      <c r="S15" s="77"/>
      <c r="T15" s="77"/>
      <c r="U15" s="77"/>
      <c r="V15" s="77"/>
      <c r="W15" s="77"/>
      <c r="X15" s="77"/>
    </row>
    <row r="16" ht="20.25" customHeight="1" spans="1:24">
      <c r="A16" s="157" t="s">
        <v>200</v>
      </c>
      <c r="B16" s="157" t="s">
        <v>70</v>
      </c>
      <c r="C16" s="157" t="s">
        <v>214</v>
      </c>
      <c r="D16" s="157" t="s">
        <v>215</v>
      </c>
      <c r="E16" s="157" t="s">
        <v>116</v>
      </c>
      <c r="F16" s="157" t="s">
        <v>117</v>
      </c>
      <c r="G16" s="157" t="s">
        <v>216</v>
      </c>
      <c r="H16" s="157" t="s">
        <v>217</v>
      </c>
      <c r="I16" s="77">
        <v>282000</v>
      </c>
      <c r="J16" s="77">
        <v>282000</v>
      </c>
      <c r="K16" s="90"/>
      <c r="L16" s="90"/>
      <c r="M16" s="77">
        <v>282000</v>
      </c>
      <c r="N16" s="90"/>
      <c r="O16" s="77"/>
      <c r="P16" s="77"/>
      <c r="Q16" s="77"/>
      <c r="R16" s="77"/>
      <c r="S16" s="77"/>
      <c r="T16" s="77"/>
      <c r="U16" s="77"/>
      <c r="V16" s="77"/>
      <c r="W16" s="77"/>
      <c r="X16" s="77"/>
    </row>
    <row r="17" ht="20.25" customHeight="1" spans="1:24">
      <c r="A17" s="157" t="s">
        <v>200</v>
      </c>
      <c r="B17" s="157" t="s">
        <v>70</v>
      </c>
      <c r="C17" s="157" t="s">
        <v>218</v>
      </c>
      <c r="D17" s="157" t="s">
        <v>219</v>
      </c>
      <c r="E17" s="157" t="s">
        <v>101</v>
      </c>
      <c r="F17" s="157" t="s">
        <v>102</v>
      </c>
      <c r="G17" s="157" t="s">
        <v>220</v>
      </c>
      <c r="H17" s="157" t="s">
        <v>221</v>
      </c>
      <c r="I17" s="77">
        <v>931197.45</v>
      </c>
      <c r="J17" s="77">
        <v>931197.45</v>
      </c>
      <c r="K17" s="90"/>
      <c r="L17" s="90"/>
      <c r="M17" s="77">
        <v>931197.45</v>
      </c>
      <c r="N17" s="90"/>
      <c r="O17" s="77"/>
      <c r="P17" s="77"/>
      <c r="Q17" s="77"/>
      <c r="R17" s="77"/>
      <c r="S17" s="77"/>
      <c r="T17" s="77"/>
      <c r="U17" s="77"/>
      <c r="V17" s="77"/>
      <c r="W17" s="77"/>
      <c r="X17" s="77"/>
    </row>
    <row r="18" ht="20.25" customHeight="1" spans="1:24">
      <c r="A18" s="157" t="s">
        <v>200</v>
      </c>
      <c r="B18" s="157" t="s">
        <v>70</v>
      </c>
      <c r="C18" s="157" t="s">
        <v>222</v>
      </c>
      <c r="D18" s="157" t="s">
        <v>223</v>
      </c>
      <c r="E18" s="157" t="s">
        <v>122</v>
      </c>
      <c r="F18" s="157" t="s">
        <v>123</v>
      </c>
      <c r="G18" s="157" t="s">
        <v>224</v>
      </c>
      <c r="H18" s="157" t="s">
        <v>225</v>
      </c>
      <c r="I18" s="77">
        <v>10850.37</v>
      </c>
      <c r="J18" s="77">
        <v>10850.37</v>
      </c>
      <c r="K18" s="90"/>
      <c r="L18" s="90"/>
      <c r="M18" s="77">
        <v>10850.37</v>
      </c>
      <c r="N18" s="90"/>
      <c r="O18" s="77"/>
      <c r="P18" s="77"/>
      <c r="Q18" s="77"/>
      <c r="R18" s="77"/>
      <c r="S18" s="77"/>
      <c r="T18" s="77"/>
      <c r="U18" s="77"/>
      <c r="V18" s="77"/>
      <c r="W18" s="77"/>
      <c r="X18" s="77"/>
    </row>
    <row r="19" ht="20.25" customHeight="1" spans="1:24">
      <c r="A19" s="157" t="s">
        <v>200</v>
      </c>
      <c r="B19" s="157" t="s">
        <v>70</v>
      </c>
      <c r="C19" s="157" t="s">
        <v>222</v>
      </c>
      <c r="D19" s="157" t="s">
        <v>223</v>
      </c>
      <c r="E19" s="157" t="s">
        <v>122</v>
      </c>
      <c r="F19" s="157" t="s">
        <v>123</v>
      </c>
      <c r="G19" s="157" t="s">
        <v>224</v>
      </c>
      <c r="H19" s="157" t="s">
        <v>225</v>
      </c>
      <c r="I19" s="77">
        <v>48826.66</v>
      </c>
      <c r="J19" s="77">
        <v>48826.66</v>
      </c>
      <c r="K19" s="90"/>
      <c r="L19" s="90"/>
      <c r="M19" s="77">
        <v>48826.66</v>
      </c>
      <c r="N19" s="90"/>
      <c r="O19" s="77"/>
      <c r="P19" s="77"/>
      <c r="Q19" s="77"/>
      <c r="R19" s="77"/>
      <c r="S19" s="77"/>
      <c r="T19" s="77"/>
      <c r="U19" s="77"/>
      <c r="V19" s="77"/>
      <c r="W19" s="77"/>
      <c r="X19" s="77"/>
    </row>
    <row r="20" ht="20.25" customHeight="1" spans="1:24">
      <c r="A20" s="157" t="s">
        <v>200</v>
      </c>
      <c r="B20" s="157" t="s">
        <v>70</v>
      </c>
      <c r="C20" s="157" t="s">
        <v>222</v>
      </c>
      <c r="D20" s="157" t="s">
        <v>223</v>
      </c>
      <c r="E20" s="157" t="s">
        <v>122</v>
      </c>
      <c r="F20" s="157" t="s">
        <v>123</v>
      </c>
      <c r="G20" s="157" t="s">
        <v>224</v>
      </c>
      <c r="H20" s="157" t="s">
        <v>225</v>
      </c>
      <c r="I20" s="77">
        <v>423164.36</v>
      </c>
      <c r="J20" s="77">
        <v>423164.36</v>
      </c>
      <c r="K20" s="90"/>
      <c r="L20" s="90"/>
      <c r="M20" s="77">
        <v>423164.36</v>
      </c>
      <c r="N20" s="90"/>
      <c r="O20" s="77"/>
      <c r="P20" s="77"/>
      <c r="Q20" s="77"/>
      <c r="R20" s="77"/>
      <c r="S20" s="77"/>
      <c r="T20" s="77"/>
      <c r="U20" s="77"/>
      <c r="V20" s="77"/>
      <c r="W20" s="77"/>
      <c r="X20" s="77"/>
    </row>
    <row r="21" ht="20.25" customHeight="1" spans="1:24">
      <c r="A21" s="157" t="s">
        <v>200</v>
      </c>
      <c r="B21" s="157" t="s">
        <v>70</v>
      </c>
      <c r="C21" s="157" t="s">
        <v>222</v>
      </c>
      <c r="D21" s="157" t="s">
        <v>223</v>
      </c>
      <c r="E21" s="157" t="s">
        <v>124</v>
      </c>
      <c r="F21" s="157" t="s">
        <v>125</v>
      </c>
      <c r="G21" s="157" t="s">
        <v>226</v>
      </c>
      <c r="H21" s="157" t="s">
        <v>227</v>
      </c>
      <c r="I21" s="77">
        <v>271259.2</v>
      </c>
      <c r="J21" s="77">
        <v>271259.2</v>
      </c>
      <c r="K21" s="90"/>
      <c r="L21" s="90"/>
      <c r="M21" s="77">
        <v>271259.2</v>
      </c>
      <c r="N21" s="90"/>
      <c r="O21" s="77"/>
      <c r="P21" s="77"/>
      <c r="Q21" s="77"/>
      <c r="R21" s="77"/>
      <c r="S21" s="77"/>
      <c r="T21" s="77"/>
      <c r="U21" s="77"/>
      <c r="V21" s="77"/>
      <c r="W21" s="77"/>
      <c r="X21" s="77"/>
    </row>
    <row r="22" ht="20.25" customHeight="1" spans="1:24">
      <c r="A22" s="157" t="s">
        <v>200</v>
      </c>
      <c r="B22" s="157" t="s">
        <v>70</v>
      </c>
      <c r="C22" s="157" t="s">
        <v>222</v>
      </c>
      <c r="D22" s="157" t="s">
        <v>223</v>
      </c>
      <c r="E22" s="157" t="s">
        <v>126</v>
      </c>
      <c r="F22" s="157" t="s">
        <v>127</v>
      </c>
      <c r="G22" s="157" t="s">
        <v>228</v>
      </c>
      <c r="H22" s="157" t="s">
        <v>229</v>
      </c>
      <c r="I22" s="77">
        <v>24863</v>
      </c>
      <c r="J22" s="77">
        <v>24863</v>
      </c>
      <c r="K22" s="90"/>
      <c r="L22" s="90"/>
      <c r="M22" s="77">
        <v>24863</v>
      </c>
      <c r="N22" s="90"/>
      <c r="O22" s="77"/>
      <c r="P22" s="77"/>
      <c r="Q22" s="77"/>
      <c r="R22" s="77"/>
      <c r="S22" s="77"/>
      <c r="T22" s="77"/>
      <c r="U22" s="77"/>
      <c r="V22" s="77"/>
      <c r="W22" s="77"/>
      <c r="X22" s="77"/>
    </row>
    <row r="23" ht="20.25" customHeight="1" spans="1:24">
      <c r="A23" s="157" t="s">
        <v>200</v>
      </c>
      <c r="B23" s="157" t="s">
        <v>70</v>
      </c>
      <c r="C23" s="157" t="s">
        <v>230</v>
      </c>
      <c r="D23" s="157" t="s">
        <v>231</v>
      </c>
      <c r="E23" s="157" t="s">
        <v>116</v>
      </c>
      <c r="F23" s="157" t="s">
        <v>117</v>
      </c>
      <c r="G23" s="157" t="s">
        <v>212</v>
      </c>
      <c r="H23" s="157" t="s">
        <v>213</v>
      </c>
      <c r="I23" s="77">
        <v>394800</v>
      </c>
      <c r="J23" s="77">
        <v>394800</v>
      </c>
      <c r="K23" s="90"/>
      <c r="L23" s="90"/>
      <c r="M23" s="77">
        <v>394800</v>
      </c>
      <c r="N23" s="90"/>
      <c r="O23" s="77"/>
      <c r="P23" s="77"/>
      <c r="Q23" s="77"/>
      <c r="R23" s="77"/>
      <c r="S23" s="77"/>
      <c r="T23" s="77"/>
      <c r="U23" s="77"/>
      <c r="V23" s="77"/>
      <c r="W23" s="77"/>
      <c r="X23" s="77"/>
    </row>
    <row r="24" ht="20.25" customHeight="1" spans="1:24">
      <c r="A24" s="157" t="s">
        <v>200</v>
      </c>
      <c r="B24" s="157" t="s">
        <v>70</v>
      </c>
      <c r="C24" s="157" t="s">
        <v>232</v>
      </c>
      <c r="D24" s="157" t="s">
        <v>233</v>
      </c>
      <c r="E24" s="157" t="s">
        <v>116</v>
      </c>
      <c r="F24" s="157" t="s">
        <v>117</v>
      </c>
      <c r="G24" s="157" t="s">
        <v>234</v>
      </c>
      <c r="H24" s="157" t="s">
        <v>235</v>
      </c>
      <c r="I24" s="77">
        <v>208700</v>
      </c>
      <c r="J24" s="77">
        <v>208700</v>
      </c>
      <c r="K24" s="90"/>
      <c r="L24" s="90"/>
      <c r="M24" s="77">
        <v>208700</v>
      </c>
      <c r="N24" s="90"/>
      <c r="O24" s="77"/>
      <c r="P24" s="77"/>
      <c r="Q24" s="77"/>
      <c r="R24" s="77"/>
      <c r="S24" s="77"/>
      <c r="T24" s="77"/>
      <c r="U24" s="77"/>
      <c r="V24" s="77"/>
      <c r="W24" s="77"/>
      <c r="X24" s="77"/>
    </row>
    <row r="25" ht="20.25" customHeight="1" spans="1:24">
      <c r="A25" s="157" t="s">
        <v>200</v>
      </c>
      <c r="B25" s="157" t="s">
        <v>70</v>
      </c>
      <c r="C25" s="157" t="s">
        <v>236</v>
      </c>
      <c r="D25" s="157" t="s">
        <v>237</v>
      </c>
      <c r="E25" s="157" t="s">
        <v>126</v>
      </c>
      <c r="F25" s="157" t="s">
        <v>127</v>
      </c>
      <c r="G25" s="157" t="s">
        <v>228</v>
      </c>
      <c r="H25" s="157" t="s">
        <v>229</v>
      </c>
      <c r="I25" s="77">
        <v>11639.97</v>
      </c>
      <c r="J25" s="77">
        <v>11639.97</v>
      </c>
      <c r="K25" s="90"/>
      <c r="L25" s="90"/>
      <c r="M25" s="77">
        <v>11639.97</v>
      </c>
      <c r="N25" s="90"/>
      <c r="O25" s="77"/>
      <c r="P25" s="77"/>
      <c r="Q25" s="77"/>
      <c r="R25" s="77"/>
      <c r="S25" s="77"/>
      <c r="T25" s="77"/>
      <c r="U25" s="77"/>
      <c r="V25" s="77"/>
      <c r="W25" s="77"/>
      <c r="X25" s="77"/>
    </row>
    <row r="26" ht="20.25" customHeight="1" spans="1:24">
      <c r="A26" s="157" t="s">
        <v>200</v>
      </c>
      <c r="B26" s="157" t="s">
        <v>70</v>
      </c>
      <c r="C26" s="157" t="s">
        <v>238</v>
      </c>
      <c r="D26" s="157" t="s">
        <v>239</v>
      </c>
      <c r="E26" s="157" t="s">
        <v>111</v>
      </c>
      <c r="F26" s="157" t="s">
        <v>110</v>
      </c>
      <c r="G26" s="157" t="s">
        <v>228</v>
      </c>
      <c r="H26" s="157" t="s">
        <v>229</v>
      </c>
      <c r="I26" s="77">
        <v>40739.89</v>
      </c>
      <c r="J26" s="77">
        <v>40739.89</v>
      </c>
      <c r="K26" s="90"/>
      <c r="L26" s="90"/>
      <c r="M26" s="77">
        <v>40739.89</v>
      </c>
      <c r="N26" s="90"/>
      <c r="O26" s="77"/>
      <c r="P26" s="77"/>
      <c r="Q26" s="77"/>
      <c r="R26" s="77"/>
      <c r="S26" s="77"/>
      <c r="T26" s="77"/>
      <c r="U26" s="77"/>
      <c r="V26" s="77"/>
      <c r="W26" s="77"/>
      <c r="X26" s="77"/>
    </row>
    <row r="27" ht="20.25" customHeight="1" spans="1:24">
      <c r="A27" s="157" t="s">
        <v>200</v>
      </c>
      <c r="B27" s="157" t="s">
        <v>70</v>
      </c>
      <c r="C27" s="157" t="s">
        <v>240</v>
      </c>
      <c r="D27" s="157" t="s">
        <v>241</v>
      </c>
      <c r="E27" s="157" t="s">
        <v>124</v>
      </c>
      <c r="F27" s="157" t="s">
        <v>125</v>
      </c>
      <c r="G27" s="157" t="s">
        <v>226</v>
      </c>
      <c r="H27" s="157" t="s">
        <v>227</v>
      </c>
      <c r="I27" s="77">
        <v>73344</v>
      </c>
      <c r="J27" s="77">
        <v>73344</v>
      </c>
      <c r="K27" s="90"/>
      <c r="L27" s="90"/>
      <c r="M27" s="77">
        <v>73344</v>
      </c>
      <c r="N27" s="90"/>
      <c r="O27" s="77"/>
      <c r="P27" s="77"/>
      <c r="Q27" s="77"/>
      <c r="R27" s="77"/>
      <c r="S27" s="77"/>
      <c r="T27" s="77"/>
      <c r="U27" s="77"/>
      <c r="V27" s="77"/>
      <c r="W27" s="77"/>
      <c r="X27" s="77"/>
    </row>
    <row r="28" ht="20.25" customHeight="1" spans="1:24">
      <c r="A28" s="157" t="s">
        <v>200</v>
      </c>
      <c r="B28" s="157" t="s">
        <v>70</v>
      </c>
      <c r="C28" s="157" t="s">
        <v>240</v>
      </c>
      <c r="D28" s="157" t="s">
        <v>241</v>
      </c>
      <c r="E28" s="157" t="s">
        <v>126</v>
      </c>
      <c r="F28" s="157" t="s">
        <v>127</v>
      </c>
      <c r="G28" s="157" t="s">
        <v>228</v>
      </c>
      <c r="H28" s="157" t="s">
        <v>229</v>
      </c>
      <c r="I28" s="77">
        <v>8464</v>
      </c>
      <c r="J28" s="77">
        <v>8464</v>
      </c>
      <c r="K28" s="90"/>
      <c r="L28" s="90"/>
      <c r="M28" s="77">
        <v>8464</v>
      </c>
      <c r="N28" s="90"/>
      <c r="O28" s="77"/>
      <c r="P28" s="77"/>
      <c r="Q28" s="77"/>
      <c r="R28" s="77"/>
      <c r="S28" s="77"/>
      <c r="T28" s="77"/>
      <c r="U28" s="77"/>
      <c r="V28" s="77"/>
      <c r="W28" s="77"/>
      <c r="X28" s="77"/>
    </row>
    <row r="29" ht="20.25" customHeight="1" spans="1:24">
      <c r="A29" s="157" t="s">
        <v>200</v>
      </c>
      <c r="B29" s="157" t="s">
        <v>70</v>
      </c>
      <c r="C29" s="157" t="s">
        <v>242</v>
      </c>
      <c r="D29" s="157" t="s">
        <v>243</v>
      </c>
      <c r="E29" s="157" t="s">
        <v>103</v>
      </c>
      <c r="F29" s="157" t="s">
        <v>104</v>
      </c>
      <c r="G29" s="157" t="s">
        <v>244</v>
      </c>
      <c r="H29" s="157" t="s">
        <v>243</v>
      </c>
      <c r="I29" s="77">
        <v>330000</v>
      </c>
      <c r="J29" s="77">
        <v>330000</v>
      </c>
      <c r="K29" s="90"/>
      <c r="L29" s="90"/>
      <c r="M29" s="77">
        <v>330000</v>
      </c>
      <c r="N29" s="90"/>
      <c r="O29" s="77"/>
      <c r="P29" s="77"/>
      <c r="Q29" s="77"/>
      <c r="R29" s="77"/>
      <c r="S29" s="77"/>
      <c r="T29" s="77"/>
      <c r="U29" s="77"/>
      <c r="V29" s="77"/>
      <c r="W29" s="77"/>
      <c r="X29" s="77"/>
    </row>
    <row r="30" ht="20.25" customHeight="1" spans="1:24">
      <c r="A30" s="157" t="s">
        <v>200</v>
      </c>
      <c r="B30" s="157" t="s">
        <v>70</v>
      </c>
      <c r="C30" s="157" t="s">
        <v>245</v>
      </c>
      <c r="D30" s="157" t="s">
        <v>246</v>
      </c>
      <c r="E30" s="157" t="s">
        <v>107</v>
      </c>
      <c r="F30" s="157" t="s">
        <v>108</v>
      </c>
      <c r="G30" s="157" t="s">
        <v>247</v>
      </c>
      <c r="H30" s="157" t="s">
        <v>248</v>
      </c>
      <c r="I30" s="77">
        <v>10608</v>
      </c>
      <c r="J30" s="77">
        <v>10608</v>
      </c>
      <c r="K30" s="90"/>
      <c r="L30" s="90"/>
      <c r="M30" s="77">
        <v>10608</v>
      </c>
      <c r="N30" s="90"/>
      <c r="O30" s="77"/>
      <c r="P30" s="77"/>
      <c r="Q30" s="77"/>
      <c r="R30" s="77"/>
      <c r="S30" s="77"/>
      <c r="T30" s="77"/>
      <c r="U30" s="77"/>
      <c r="V30" s="77"/>
      <c r="W30" s="77"/>
      <c r="X30" s="77"/>
    </row>
    <row r="31" ht="20.25" customHeight="1" spans="1:24">
      <c r="A31" s="157" t="s">
        <v>200</v>
      </c>
      <c r="B31" s="157" t="s">
        <v>70</v>
      </c>
      <c r="C31" s="157" t="s">
        <v>245</v>
      </c>
      <c r="D31" s="157" t="s">
        <v>246</v>
      </c>
      <c r="E31" s="157" t="s">
        <v>107</v>
      </c>
      <c r="F31" s="157" t="s">
        <v>108</v>
      </c>
      <c r="G31" s="157" t="s">
        <v>247</v>
      </c>
      <c r="H31" s="157" t="s">
        <v>248</v>
      </c>
      <c r="I31" s="77">
        <v>8892</v>
      </c>
      <c r="J31" s="77">
        <v>8892</v>
      </c>
      <c r="K31" s="90"/>
      <c r="L31" s="90"/>
      <c r="M31" s="77">
        <v>8892</v>
      </c>
      <c r="N31" s="90"/>
      <c r="O31" s="77"/>
      <c r="P31" s="77"/>
      <c r="Q31" s="77"/>
      <c r="R31" s="77"/>
      <c r="S31" s="77"/>
      <c r="T31" s="77"/>
      <c r="U31" s="77"/>
      <c r="V31" s="77"/>
      <c r="W31" s="77"/>
      <c r="X31" s="77"/>
    </row>
    <row r="32" ht="20.25" customHeight="1" spans="1:24">
      <c r="A32" s="157" t="s">
        <v>200</v>
      </c>
      <c r="B32" s="157" t="s">
        <v>70</v>
      </c>
      <c r="C32" s="157" t="s">
        <v>249</v>
      </c>
      <c r="D32" s="157" t="s">
        <v>250</v>
      </c>
      <c r="E32" s="157" t="s">
        <v>118</v>
      </c>
      <c r="F32" s="157" t="s">
        <v>119</v>
      </c>
      <c r="G32" s="157" t="s">
        <v>251</v>
      </c>
      <c r="H32" s="157" t="s">
        <v>252</v>
      </c>
      <c r="I32" s="77">
        <v>165000</v>
      </c>
      <c r="J32" s="77">
        <v>165000</v>
      </c>
      <c r="K32" s="90"/>
      <c r="L32" s="90"/>
      <c r="M32" s="77">
        <v>165000</v>
      </c>
      <c r="N32" s="90"/>
      <c r="O32" s="77"/>
      <c r="P32" s="77"/>
      <c r="Q32" s="77"/>
      <c r="R32" s="77"/>
      <c r="S32" s="77"/>
      <c r="T32" s="77"/>
      <c r="U32" s="77"/>
      <c r="V32" s="77"/>
      <c r="W32" s="77"/>
      <c r="X32" s="77"/>
    </row>
    <row r="33" ht="17.25" customHeight="1" spans="1:24">
      <c r="A33" s="32" t="s">
        <v>172</v>
      </c>
      <c r="B33" s="33"/>
      <c r="C33" s="158"/>
      <c r="D33" s="158"/>
      <c r="E33" s="158"/>
      <c r="F33" s="158"/>
      <c r="G33" s="158"/>
      <c r="H33" s="159"/>
      <c r="I33" s="77">
        <v>9187550.98</v>
      </c>
      <c r="J33" s="77">
        <v>9187550.98</v>
      </c>
      <c r="K33" s="77"/>
      <c r="L33" s="77"/>
      <c r="M33" s="77">
        <v>9187550.98</v>
      </c>
      <c r="N33" s="77"/>
      <c r="O33" s="77"/>
      <c r="P33" s="77"/>
      <c r="Q33" s="77"/>
      <c r="R33" s="77"/>
      <c r="S33" s="77"/>
      <c r="T33" s="77"/>
      <c r="U33" s="77"/>
      <c r="V33" s="77"/>
      <c r="W33" s="77"/>
      <c r="X33" s="77"/>
    </row>
  </sheetData>
  <mergeCells count="31">
    <mergeCell ref="A3:X3"/>
    <mergeCell ref="A4:H4"/>
    <mergeCell ref="I5:X5"/>
    <mergeCell ref="J6:N6"/>
    <mergeCell ref="O6:Q6"/>
    <mergeCell ref="S6:X6"/>
    <mergeCell ref="A33:H33"/>
    <mergeCell ref="A5:A8"/>
    <mergeCell ref="B5:B8"/>
    <mergeCell ref="C5:C8"/>
    <mergeCell ref="D5:D8"/>
    <mergeCell ref="E5:E8"/>
    <mergeCell ref="F5:F8"/>
    <mergeCell ref="G5:G8"/>
    <mergeCell ref="H5:H8"/>
    <mergeCell ref="I6:I8"/>
    <mergeCell ref="J7:J8"/>
    <mergeCell ref="K7:K8"/>
    <mergeCell ref="L7:L8"/>
    <mergeCell ref="M7:M8"/>
    <mergeCell ref="N7:N8"/>
    <mergeCell ref="O7:O8"/>
    <mergeCell ref="P7:P8"/>
    <mergeCell ref="Q7:Q8"/>
    <mergeCell ref="R6:R8"/>
    <mergeCell ref="S7:S8"/>
    <mergeCell ref="T7:T8"/>
    <mergeCell ref="U7:U8"/>
    <mergeCell ref="V7:V8"/>
    <mergeCell ref="W7:W8"/>
    <mergeCell ref="X7:X8"/>
  </mergeCells>
  <printOptions horizontalCentered="1"/>
  <pageMargins left="0.369444444444444" right="0.369444444444444" top="0.559722222222222" bottom="0.559722222222222" header="0.479861111111111" footer="0.479861111111111"/>
  <pageSetup paperSize="9" scale="56"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21"/>
  <sheetViews>
    <sheetView showZeros="0" workbookViewId="0">
      <pane ySplit="1" topLeftCell="A2" activePane="bottomLeft" state="frozen"/>
      <selection/>
      <selection pane="bottomLeft" activeCell="B25" sqref="B25"/>
    </sheetView>
  </sheetViews>
  <sheetFormatPr defaultColWidth="9.14166666666667" defaultRowHeight="14.25" customHeight="1"/>
  <cols>
    <col min="1" max="1" width="10.275" customWidth="1"/>
    <col min="2" max="2" width="18.25" customWidth="1"/>
    <col min="3" max="3" width="37.75" customWidth="1"/>
    <col min="4" max="4" width="23.85" customWidth="1"/>
    <col min="5" max="5" width="11.1416666666667" customWidth="1"/>
    <col min="6" max="6" width="17.7166666666667" customWidth="1"/>
    <col min="7" max="7" width="9.85" customWidth="1"/>
    <col min="8" max="8" width="17.7166666666667" customWidth="1"/>
    <col min="9" max="13" width="20" customWidth="1"/>
    <col min="14" max="14" width="12.275" customWidth="1"/>
    <col min="15" max="15" width="12.7166666666667" customWidth="1"/>
    <col min="16" max="16" width="11.1416666666667" customWidth="1"/>
    <col min="17" max="21" width="19.85" customWidth="1"/>
    <col min="22" max="22" width="20" customWidth="1"/>
    <col min="23" max="23" width="19.85"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3.5" customHeight="1" spans="2:23">
      <c r="B2" s="132"/>
      <c r="E2" s="2"/>
      <c r="F2" s="2"/>
      <c r="G2" s="2"/>
      <c r="H2" s="2"/>
      <c r="U2" s="132"/>
      <c r="W2" s="152" t="s">
        <v>253</v>
      </c>
    </row>
    <row r="3" ht="46.5" customHeight="1" spans="1:23">
      <c r="A3" s="4" t="str">
        <f>"2025"&amp;"年部门项目支出预算表"</f>
        <v>2025年部门项目支出预算表</v>
      </c>
      <c r="B3" s="4"/>
      <c r="C3" s="4"/>
      <c r="D3" s="4"/>
      <c r="E3" s="4"/>
      <c r="F3" s="4"/>
      <c r="G3" s="4"/>
      <c r="H3" s="4"/>
      <c r="I3" s="4"/>
      <c r="J3" s="4"/>
      <c r="K3" s="4"/>
      <c r="L3" s="4"/>
      <c r="M3" s="4"/>
      <c r="N3" s="4"/>
      <c r="O3" s="4"/>
      <c r="P3" s="4"/>
      <c r="Q3" s="4"/>
      <c r="R3" s="4"/>
      <c r="S3" s="4"/>
      <c r="T3" s="4"/>
      <c r="U3" s="4"/>
      <c r="V3" s="4"/>
      <c r="W3" s="4"/>
    </row>
    <row r="4" ht="13.5" customHeight="1" spans="1:23">
      <c r="A4" s="5" t="str">
        <f>"单位名称："&amp;"禄劝彝族苗族自治县屏山街道办事处卫生院"</f>
        <v>单位名称：禄劝彝族苗族自治县屏山街道办事处卫生院</v>
      </c>
      <c r="B4" s="6"/>
      <c r="C4" s="6"/>
      <c r="D4" s="6"/>
      <c r="E4" s="6"/>
      <c r="F4" s="6"/>
      <c r="G4" s="6"/>
      <c r="H4" s="6"/>
      <c r="I4" s="7"/>
      <c r="J4" s="7"/>
      <c r="K4" s="7"/>
      <c r="L4" s="7"/>
      <c r="M4" s="7"/>
      <c r="N4" s="7"/>
      <c r="O4" s="7"/>
      <c r="P4" s="7"/>
      <c r="Q4" s="7"/>
      <c r="U4" s="132"/>
      <c r="W4" s="116" t="s">
        <v>1</v>
      </c>
    </row>
    <row r="5" ht="21.75" customHeight="1" spans="1:23">
      <c r="A5" s="9" t="s">
        <v>254</v>
      </c>
      <c r="B5" s="10" t="s">
        <v>184</v>
      </c>
      <c r="C5" s="9" t="s">
        <v>185</v>
      </c>
      <c r="D5" s="9" t="s">
        <v>255</v>
      </c>
      <c r="E5" s="10" t="s">
        <v>186</v>
      </c>
      <c r="F5" s="10" t="s">
        <v>187</v>
      </c>
      <c r="G5" s="10" t="s">
        <v>256</v>
      </c>
      <c r="H5" s="10" t="s">
        <v>257</v>
      </c>
      <c r="I5" s="27" t="s">
        <v>55</v>
      </c>
      <c r="J5" s="11" t="s">
        <v>258</v>
      </c>
      <c r="K5" s="12"/>
      <c r="L5" s="12"/>
      <c r="M5" s="13"/>
      <c r="N5" s="11" t="s">
        <v>192</v>
      </c>
      <c r="O5" s="12"/>
      <c r="P5" s="13"/>
      <c r="Q5" s="10" t="s">
        <v>61</v>
      </c>
      <c r="R5" s="11" t="s">
        <v>62</v>
      </c>
      <c r="S5" s="12"/>
      <c r="T5" s="12"/>
      <c r="U5" s="12"/>
      <c r="V5" s="12"/>
      <c r="W5" s="13"/>
    </row>
    <row r="6" ht="21.75" customHeight="1" spans="1:23">
      <c r="A6" s="14"/>
      <c r="B6" s="28"/>
      <c r="C6" s="14"/>
      <c r="D6" s="14"/>
      <c r="E6" s="15"/>
      <c r="F6" s="15"/>
      <c r="G6" s="15"/>
      <c r="H6" s="15"/>
      <c r="I6" s="28"/>
      <c r="J6" s="145" t="s">
        <v>58</v>
      </c>
      <c r="K6" s="146"/>
      <c r="L6" s="10" t="s">
        <v>59</v>
      </c>
      <c r="M6" s="10" t="s">
        <v>60</v>
      </c>
      <c r="N6" s="10" t="s">
        <v>58</v>
      </c>
      <c r="O6" s="10" t="s">
        <v>59</v>
      </c>
      <c r="P6" s="10" t="s">
        <v>60</v>
      </c>
      <c r="Q6" s="15"/>
      <c r="R6" s="10" t="s">
        <v>57</v>
      </c>
      <c r="S6" s="10" t="s">
        <v>64</v>
      </c>
      <c r="T6" s="10" t="s">
        <v>198</v>
      </c>
      <c r="U6" s="10" t="s">
        <v>66</v>
      </c>
      <c r="V6" s="10" t="s">
        <v>67</v>
      </c>
      <c r="W6" s="10" t="s">
        <v>68</v>
      </c>
    </row>
    <row r="7" ht="21" customHeight="1" spans="1:23">
      <c r="A7" s="28"/>
      <c r="B7" s="28"/>
      <c r="C7" s="28"/>
      <c r="D7" s="28"/>
      <c r="E7" s="28"/>
      <c r="F7" s="28"/>
      <c r="G7" s="28"/>
      <c r="H7" s="28"/>
      <c r="I7" s="28"/>
      <c r="J7" s="147" t="s">
        <v>57</v>
      </c>
      <c r="K7" s="148"/>
      <c r="L7" s="28"/>
      <c r="M7" s="28"/>
      <c r="N7" s="28"/>
      <c r="O7" s="28"/>
      <c r="P7" s="28"/>
      <c r="Q7" s="28"/>
      <c r="R7" s="28"/>
      <c r="S7" s="28"/>
      <c r="T7" s="28"/>
      <c r="U7" s="28"/>
      <c r="V7" s="28"/>
      <c r="W7" s="28"/>
    </row>
    <row r="8" ht="39.75" customHeight="1" spans="1:23">
      <c r="A8" s="17"/>
      <c r="B8" s="19"/>
      <c r="C8" s="17"/>
      <c r="D8" s="17"/>
      <c r="E8" s="18"/>
      <c r="F8" s="18"/>
      <c r="G8" s="18"/>
      <c r="H8" s="18"/>
      <c r="I8" s="19"/>
      <c r="J8" s="65" t="s">
        <v>57</v>
      </c>
      <c r="K8" s="65" t="s">
        <v>259</v>
      </c>
      <c r="L8" s="18"/>
      <c r="M8" s="18"/>
      <c r="N8" s="18"/>
      <c r="O8" s="18"/>
      <c r="P8" s="18"/>
      <c r="Q8" s="18"/>
      <c r="R8" s="18"/>
      <c r="S8" s="18"/>
      <c r="T8" s="18"/>
      <c r="U8" s="19"/>
      <c r="V8" s="18"/>
      <c r="W8" s="18"/>
    </row>
    <row r="9" ht="15" customHeight="1" spans="1:23">
      <c r="A9" s="20">
        <v>1</v>
      </c>
      <c r="B9" s="20">
        <v>2</v>
      </c>
      <c r="C9" s="20">
        <v>3</v>
      </c>
      <c r="D9" s="20">
        <v>4</v>
      </c>
      <c r="E9" s="20">
        <v>5</v>
      </c>
      <c r="F9" s="20">
        <v>6</v>
      </c>
      <c r="G9" s="20">
        <v>7</v>
      </c>
      <c r="H9" s="20">
        <v>8</v>
      </c>
      <c r="I9" s="20">
        <v>9</v>
      </c>
      <c r="J9" s="20">
        <v>10</v>
      </c>
      <c r="K9" s="20">
        <v>11</v>
      </c>
      <c r="L9" s="35">
        <v>12</v>
      </c>
      <c r="M9" s="35">
        <v>13</v>
      </c>
      <c r="N9" s="35">
        <v>14</v>
      </c>
      <c r="O9" s="35">
        <v>15</v>
      </c>
      <c r="P9" s="35">
        <v>16</v>
      </c>
      <c r="Q9" s="35">
        <v>17</v>
      </c>
      <c r="R9" s="35">
        <v>18</v>
      </c>
      <c r="S9" s="35">
        <v>19</v>
      </c>
      <c r="T9" s="35">
        <v>20</v>
      </c>
      <c r="U9" s="20">
        <v>21</v>
      </c>
      <c r="V9" s="35">
        <v>22</v>
      </c>
      <c r="W9" s="20">
        <v>23</v>
      </c>
    </row>
    <row r="10" ht="21.75" customHeight="1" spans="1:23">
      <c r="A10" s="67" t="s">
        <v>260</v>
      </c>
      <c r="B10" s="67" t="s">
        <v>261</v>
      </c>
      <c r="C10" s="29" t="s">
        <v>262</v>
      </c>
      <c r="D10" s="67" t="s">
        <v>70</v>
      </c>
      <c r="E10" s="133" t="s">
        <v>118</v>
      </c>
      <c r="F10" s="134" t="s">
        <v>119</v>
      </c>
      <c r="G10" s="134" t="s">
        <v>263</v>
      </c>
      <c r="H10" s="134" t="s">
        <v>264</v>
      </c>
      <c r="I10" s="149">
        <v>10000</v>
      </c>
      <c r="J10" s="77"/>
      <c r="K10" s="77"/>
      <c r="L10" s="77"/>
      <c r="M10" s="77"/>
      <c r="N10" s="77">
        <v>10000</v>
      </c>
      <c r="O10" s="77"/>
      <c r="P10" s="77"/>
      <c r="Q10" s="77"/>
      <c r="R10" s="77"/>
      <c r="S10" s="77"/>
      <c r="T10" s="77"/>
      <c r="U10" s="77"/>
      <c r="V10" s="77"/>
      <c r="W10" s="77"/>
    </row>
    <row r="11" ht="25" customHeight="1" spans="1:23">
      <c r="A11" s="67" t="s">
        <v>260</v>
      </c>
      <c r="B11" s="67" t="s">
        <v>265</v>
      </c>
      <c r="C11" s="29" t="s">
        <v>266</v>
      </c>
      <c r="D11" s="67" t="s">
        <v>70</v>
      </c>
      <c r="E11" s="135" t="s">
        <v>118</v>
      </c>
      <c r="F11" s="136" t="s">
        <v>119</v>
      </c>
      <c r="G11" s="136" t="s">
        <v>267</v>
      </c>
      <c r="H11" s="136" t="s">
        <v>268</v>
      </c>
      <c r="I11" s="150">
        <v>1900</v>
      </c>
      <c r="J11" s="77"/>
      <c r="K11" s="77"/>
      <c r="L11" s="77"/>
      <c r="M11" s="77"/>
      <c r="N11" s="77">
        <v>1900</v>
      </c>
      <c r="O11" s="77"/>
      <c r="P11" s="77"/>
      <c r="Q11" s="77"/>
      <c r="R11" s="77"/>
      <c r="S11" s="77"/>
      <c r="T11" s="77"/>
      <c r="U11" s="77"/>
      <c r="V11" s="77"/>
      <c r="W11" s="77"/>
    </row>
    <row r="12" ht="21.75" customHeight="1" spans="1:23">
      <c r="A12" s="67" t="s">
        <v>260</v>
      </c>
      <c r="B12" s="67" t="s">
        <v>269</v>
      </c>
      <c r="C12" s="29" t="s">
        <v>270</v>
      </c>
      <c r="D12" s="67" t="s">
        <v>70</v>
      </c>
      <c r="E12" s="135" t="s">
        <v>118</v>
      </c>
      <c r="F12" s="136" t="s">
        <v>119</v>
      </c>
      <c r="G12" s="136" t="s">
        <v>271</v>
      </c>
      <c r="H12" s="136" t="s">
        <v>272</v>
      </c>
      <c r="I12" s="150">
        <v>50000</v>
      </c>
      <c r="J12" s="77"/>
      <c r="K12" s="77"/>
      <c r="L12" s="77"/>
      <c r="M12" s="77"/>
      <c r="N12" s="77">
        <v>50000</v>
      </c>
      <c r="O12" s="77"/>
      <c r="P12" s="77"/>
      <c r="Q12" s="77"/>
      <c r="R12" s="77"/>
      <c r="S12" s="77"/>
      <c r="T12" s="77"/>
      <c r="U12" s="77"/>
      <c r="V12" s="77"/>
      <c r="W12" s="77"/>
    </row>
    <row r="13" ht="21.75" customHeight="1" spans="1:23">
      <c r="A13" s="67" t="s">
        <v>273</v>
      </c>
      <c r="B13" s="67" t="s">
        <v>274</v>
      </c>
      <c r="C13" s="29" t="s">
        <v>275</v>
      </c>
      <c r="D13" s="67" t="s">
        <v>70</v>
      </c>
      <c r="E13" s="135" t="s">
        <v>118</v>
      </c>
      <c r="F13" s="136" t="s">
        <v>119</v>
      </c>
      <c r="G13" s="136" t="s">
        <v>247</v>
      </c>
      <c r="H13" s="136" t="s">
        <v>248</v>
      </c>
      <c r="I13" s="150">
        <v>49400</v>
      </c>
      <c r="J13" s="77"/>
      <c r="K13" s="77"/>
      <c r="L13" s="77"/>
      <c r="M13" s="77"/>
      <c r="N13" s="77">
        <v>49400</v>
      </c>
      <c r="O13" s="77"/>
      <c r="P13" s="77"/>
      <c r="Q13" s="77"/>
      <c r="R13" s="77"/>
      <c r="S13" s="77"/>
      <c r="T13" s="77"/>
      <c r="U13" s="77"/>
      <c r="V13" s="77"/>
      <c r="W13" s="77"/>
    </row>
    <row r="14" ht="21.75" customHeight="1" spans="1:23">
      <c r="A14" s="67" t="s">
        <v>276</v>
      </c>
      <c r="B14" s="67" t="s">
        <v>277</v>
      </c>
      <c r="C14" s="29" t="s">
        <v>278</v>
      </c>
      <c r="D14" s="67" t="s">
        <v>70</v>
      </c>
      <c r="E14" s="135" t="s">
        <v>116</v>
      </c>
      <c r="F14" s="136" t="s">
        <v>117</v>
      </c>
      <c r="G14" s="136" t="s">
        <v>271</v>
      </c>
      <c r="H14" s="136" t="s">
        <v>272</v>
      </c>
      <c r="I14" s="150">
        <v>10000</v>
      </c>
      <c r="J14" s="77"/>
      <c r="K14" s="77"/>
      <c r="L14" s="77"/>
      <c r="M14" s="77"/>
      <c r="N14" s="77">
        <v>10000</v>
      </c>
      <c r="O14" s="77"/>
      <c r="P14" s="77"/>
      <c r="Q14" s="77"/>
      <c r="R14" s="77"/>
      <c r="S14" s="77"/>
      <c r="T14" s="77"/>
      <c r="U14" s="77"/>
      <c r="V14" s="77"/>
      <c r="W14" s="77"/>
    </row>
    <row r="15" ht="21.75" customHeight="1" spans="1:23">
      <c r="A15" s="67" t="s">
        <v>276</v>
      </c>
      <c r="B15" s="67" t="s">
        <v>279</v>
      </c>
      <c r="C15" s="29" t="s">
        <v>280</v>
      </c>
      <c r="D15" s="67" t="s">
        <v>70</v>
      </c>
      <c r="E15" s="135" t="s">
        <v>118</v>
      </c>
      <c r="F15" s="136" t="s">
        <v>117</v>
      </c>
      <c r="G15" s="136" t="s">
        <v>247</v>
      </c>
      <c r="H15" s="136" t="s">
        <v>248</v>
      </c>
      <c r="I15" s="150">
        <v>27640</v>
      </c>
      <c r="J15" s="77"/>
      <c r="K15" s="77"/>
      <c r="L15" s="77"/>
      <c r="M15" s="77"/>
      <c r="N15" s="77">
        <v>27640</v>
      </c>
      <c r="O15" s="77"/>
      <c r="P15" s="77"/>
      <c r="Q15" s="77"/>
      <c r="R15" s="77"/>
      <c r="S15" s="77"/>
      <c r="T15" s="77"/>
      <c r="U15" s="77"/>
      <c r="V15" s="77"/>
      <c r="W15" s="77"/>
    </row>
    <row r="16" ht="18.75" customHeight="1" spans="1:23">
      <c r="A16" s="67" t="s">
        <v>260</v>
      </c>
      <c r="B16" s="229" t="s">
        <v>269</v>
      </c>
      <c r="C16" s="138" t="s">
        <v>281</v>
      </c>
      <c r="D16" s="67" t="s">
        <v>70</v>
      </c>
      <c r="E16" s="139">
        <v>2100302</v>
      </c>
      <c r="F16" s="136" t="s">
        <v>117</v>
      </c>
      <c r="G16" s="140">
        <v>30227</v>
      </c>
      <c r="H16" s="141" t="s">
        <v>272</v>
      </c>
      <c r="I16" s="150">
        <v>200275</v>
      </c>
      <c r="J16" s="77"/>
      <c r="K16" s="77"/>
      <c r="L16" s="77"/>
      <c r="M16" s="77"/>
      <c r="N16" s="77">
        <v>200275</v>
      </c>
      <c r="O16" s="77"/>
      <c r="P16" s="77"/>
      <c r="Q16" s="77"/>
      <c r="R16" s="77"/>
      <c r="S16" s="77"/>
      <c r="T16" s="77"/>
      <c r="U16" s="77"/>
      <c r="V16" s="77"/>
      <c r="W16" s="77"/>
    </row>
    <row r="17" ht="18.75" customHeight="1" spans="1:23">
      <c r="A17" s="67" t="s">
        <v>260</v>
      </c>
      <c r="B17" s="230" t="s">
        <v>282</v>
      </c>
      <c r="C17" s="138" t="s">
        <v>283</v>
      </c>
      <c r="D17" s="67" t="s">
        <v>70</v>
      </c>
      <c r="E17" s="139">
        <v>2100302</v>
      </c>
      <c r="F17" s="136" t="s">
        <v>117</v>
      </c>
      <c r="G17" s="140">
        <v>30227</v>
      </c>
      <c r="H17" s="141" t="s">
        <v>272</v>
      </c>
      <c r="I17" s="150">
        <v>473479.8</v>
      </c>
      <c r="J17" s="77"/>
      <c r="K17" s="77"/>
      <c r="L17" s="77"/>
      <c r="M17" s="77"/>
      <c r="N17" s="77">
        <v>473479.8</v>
      </c>
      <c r="O17" s="77"/>
      <c r="P17" s="77"/>
      <c r="Q17" s="77"/>
      <c r="R17" s="77"/>
      <c r="S17" s="77"/>
      <c r="T17" s="77"/>
      <c r="U17" s="77"/>
      <c r="V17" s="77"/>
      <c r="W17" s="77"/>
    </row>
    <row r="18" ht="18.75" customHeight="1" spans="1:23">
      <c r="A18" s="67" t="s">
        <v>260</v>
      </c>
      <c r="B18" s="230" t="s">
        <v>284</v>
      </c>
      <c r="C18" s="138" t="s">
        <v>285</v>
      </c>
      <c r="D18" s="67" t="s">
        <v>70</v>
      </c>
      <c r="E18" s="139">
        <v>2100302</v>
      </c>
      <c r="F18" s="136" t="s">
        <v>117</v>
      </c>
      <c r="G18" s="140">
        <v>30227</v>
      </c>
      <c r="H18" s="141" t="s">
        <v>272</v>
      </c>
      <c r="I18" s="150">
        <v>128856.9</v>
      </c>
      <c r="J18" s="77"/>
      <c r="K18" s="77"/>
      <c r="L18" s="77"/>
      <c r="M18" s="77"/>
      <c r="N18" s="77">
        <v>128856.9</v>
      </c>
      <c r="O18" s="77"/>
      <c r="P18" s="77"/>
      <c r="Q18" s="77"/>
      <c r="R18" s="77"/>
      <c r="S18" s="77"/>
      <c r="T18" s="77"/>
      <c r="U18" s="77"/>
      <c r="V18" s="77"/>
      <c r="W18" s="77"/>
    </row>
    <row r="19" ht="26" customHeight="1" spans="1:23">
      <c r="A19" s="67" t="s">
        <v>276</v>
      </c>
      <c r="B19" s="230" t="s">
        <v>286</v>
      </c>
      <c r="C19" s="138" t="s">
        <v>287</v>
      </c>
      <c r="D19" s="67" t="s">
        <v>70</v>
      </c>
      <c r="E19" s="139">
        <v>2100399</v>
      </c>
      <c r="F19" s="136" t="s">
        <v>119</v>
      </c>
      <c r="G19" s="140">
        <v>30305</v>
      </c>
      <c r="H19" s="141" t="s">
        <v>248</v>
      </c>
      <c r="I19" s="150">
        <v>863</v>
      </c>
      <c r="J19" s="77"/>
      <c r="K19" s="77"/>
      <c r="L19" s="77"/>
      <c r="M19" s="77"/>
      <c r="N19" s="77">
        <v>863</v>
      </c>
      <c r="O19" s="77"/>
      <c r="P19" s="77"/>
      <c r="Q19" s="77"/>
      <c r="R19" s="77"/>
      <c r="S19" s="77"/>
      <c r="T19" s="77"/>
      <c r="U19" s="77"/>
      <c r="V19" s="77"/>
      <c r="W19" s="77"/>
    </row>
    <row r="20" ht="24" customHeight="1" spans="1:23">
      <c r="A20" s="67" t="s">
        <v>260</v>
      </c>
      <c r="B20" s="231" t="s">
        <v>288</v>
      </c>
      <c r="C20" s="138" t="s">
        <v>289</v>
      </c>
      <c r="D20" s="67" t="s">
        <v>70</v>
      </c>
      <c r="E20" s="143">
        <v>2100302</v>
      </c>
      <c r="F20" s="136" t="s">
        <v>117</v>
      </c>
      <c r="G20" s="142">
        <v>30227</v>
      </c>
      <c r="H20" s="144" t="s">
        <v>272</v>
      </c>
      <c r="I20" s="151">
        <v>864800</v>
      </c>
      <c r="J20" s="77"/>
      <c r="K20" s="77"/>
      <c r="L20" s="77"/>
      <c r="M20" s="77"/>
      <c r="N20" s="77">
        <v>864800</v>
      </c>
      <c r="O20" s="77"/>
      <c r="P20" s="77"/>
      <c r="Q20" s="77"/>
      <c r="R20" s="77"/>
      <c r="S20" s="77"/>
      <c r="T20" s="77"/>
      <c r="U20" s="77"/>
      <c r="V20" s="77"/>
      <c r="W20" s="77"/>
    </row>
    <row r="21" ht="18.75" customHeight="1" spans="1:23">
      <c r="A21" s="32" t="s">
        <v>172</v>
      </c>
      <c r="B21" s="33"/>
      <c r="C21" s="33"/>
      <c r="D21" s="33"/>
      <c r="E21" s="33"/>
      <c r="F21" s="33"/>
      <c r="G21" s="33"/>
      <c r="H21" s="34"/>
      <c r="I21" s="77">
        <f>SUM(I10:I20)</f>
        <v>1817214.7</v>
      </c>
      <c r="J21" s="77"/>
      <c r="K21" s="77"/>
      <c r="L21" s="77"/>
      <c r="M21" s="77"/>
      <c r="N21" s="77">
        <f>SUM(N10:N20)</f>
        <v>1817214.7</v>
      </c>
      <c r="O21" s="77"/>
      <c r="P21" s="77"/>
      <c r="Q21" s="77"/>
      <c r="R21" s="77"/>
      <c r="S21" s="77"/>
      <c r="T21" s="77"/>
      <c r="U21" s="77"/>
      <c r="V21" s="77"/>
      <c r="W21" s="77"/>
    </row>
  </sheetData>
  <autoFilter xmlns:etc="http://www.wps.cn/officeDocument/2017/etCustomData" ref="A8:W21" etc:filterBottomFollowUsedRange="0">
    <extLst/>
  </autoFilter>
  <mergeCells count="28">
    <mergeCell ref="A3:W3"/>
    <mergeCell ref="A4:H4"/>
    <mergeCell ref="J5:M5"/>
    <mergeCell ref="N5:P5"/>
    <mergeCell ref="R5:W5"/>
    <mergeCell ref="A21:H21"/>
    <mergeCell ref="A5:A8"/>
    <mergeCell ref="B5:B8"/>
    <mergeCell ref="C5:C8"/>
    <mergeCell ref="D5:D8"/>
    <mergeCell ref="E5:E8"/>
    <mergeCell ref="F5:F8"/>
    <mergeCell ref="G5:G8"/>
    <mergeCell ref="H5:H8"/>
    <mergeCell ref="I5:I8"/>
    <mergeCell ref="L6:L8"/>
    <mergeCell ref="M6:M8"/>
    <mergeCell ref="N6:N8"/>
    <mergeCell ref="O6:O8"/>
    <mergeCell ref="P6:P8"/>
    <mergeCell ref="Q5:Q8"/>
    <mergeCell ref="R6:R8"/>
    <mergeCell ref="S6:S8"/>
    <mergeCell ref="T6:T8"/>
    <mergeCell ref="U6:U8"/>
    <mergeCell ref="V6:V8"/>
    <mergeCell ref="W6:W8"/>
    <mergeCell ref="J6:K7"/>
  </mergeCells>
  <printOptions horizontalCentered="1"/>
  <pageMargins left="0.369444444444444" right="0.369444444444444" top="0.559722222222222" bottom="0.559722222222222" header="0.479861111111111" footer="0.479861111111111"/>
  <pageSetup paperSize="9" scale="33"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8"/>
  <sheetViews>
    <sheetView showZeros="0" workbookViewId="0">
      <pane ySplit="1" topLeftCell="A2" activePane="bottomLeft" state="frozen"/>
      <selection/>
      <selection pane="bottomLeft" activeCell="A7" sqref="A7"/>
    </sheetView>
  </sheetViews>
  <sheetFormatPr defaultColWidth="9.14166666666667" defaultRowHeight="12" customHeight="1" outlineLevelRow="7"/>
  <cols>
    <col min="1" max="1" width="34.275" customWidth="1"/>
    <col min="2" max="2" width="29" customWidth="1"/>
    <col min="3" max="5" width="23.575" customWidth="1"/>
    <col min="6" max="6" width="11.275" customWidth="1"/>
    <col min="7" max="7" width="25.1416666666667" customWidth="1"/>
    <col min="8" max="8" width="15.575" customWidth="1"/>
    <col min="9" max="9" width="13.425" customWidth="1"/>
    <col min="10" max="10" width="18.85" customWidth="1"/>
  </cols>
  <sheetData>
    <row r="1" customHeight="1" spans="1:10">
      <c r="A1" s="1"/>
      <c r="B1" s="1"/>
      <c r="C1" s="1"/>
      <c r="D1" s="1"/>
      <c r="E1" s="1"/>
      <c r="F1" s="1"/>
      <c r="G1" s="1"/>
      <c r="H1" s="1"/>
      <c r="I1" s="1"/>
      <c r="J1" s="1"/>
    </row>
    <row r="2" ht="18" customHeight="1" spans="10:10">
      <c r="J2" s="3" t="s">
        <v>290</v>
      </c>
    </row>
    <row r="3" ht="39.75" customHeight="1" spans="1:10">
      <c r="A3" s="63" t="str">
        <f>"2025"&amp;"年部门项目支出绩效目标表"</f>
        <v>2025年部门项目支出绩效目标表</v>
      </c>
      <c r="B3" s="4"/>
      <c r="C3" s="4"/>
      <c r="D3" s="4"/>
      <c r="E3" s="4"/>
      <c r="F3" s="64"/>
      <c r="G3" s="4"/>
      <c r="H3" s="64"/>
      <c r="I3" s="64"/>
      <c r="J3" s="4"/>
    </row>
    <row r="4" ht="17.25" customHeight="1" spans="1:1">
      <c r="A4" s="5" t="str">
        <f>"单位名称："&amp;"禄劝彝族苗族自治县屏山街道办事处卫生院"</f>
        <v>单位名称：禄劝彝族苗族自治县屏山街道办事处卫生院</v>
      </c>
    </row>
    <row r="5" ht="44.25" customHeight="1" spans="1:10">
      <c r="A5" s="65" t="s">
        <v>185</v>
      </c>
      <c r="B5" s="65" t="s">
        <v>291</v>
      </c>
      <c r="C5" s="65" t="s">
        <v>292</v>
      </c>
      <c r="D5" s="65" t="s">
        <v>293</v>
      </c>
      <c r="E5" s="65" t="s">
        <v>294</v>
      </c>
      <c r="F5" s="66" t="s">
        <v>295</v>
      </c>
      <c r="G5" s="65" t="s">
        <v>296</v>
      </c>
      <c r="H5" s="66" t="s">
        <v>297</v>
      </c>
      <c r="I5" s="66" t="s">
        <v>298</v>
      </c>
      <c r="J5" s="65" t="s">
        <v>299</v>
      </c>
    </row>
    <row r="6" ht="18.75" customHeight="1" spans="1:10">
      <c r="A6" s="131">
        <v>1</v>
      </c>
      <c r="B6" s="131">
        <v>2</v>
      </c>
      <c r="C6" s="131">
        <v>3</v>
      </c>
      <c r="D6" s="131">
        <v>4</v>
      </c>
      <c r="E6" s="131">
        <v>5</v>
      </c>
      <c r="F6" s="35">
        <v>6</v>
      </c>
      <c r="G6" s="131">
        <v>7</v>
      </c>
      <c r="H6" s="35">
        <v>8</v>
      </c>
      <c r="I6" s="35">
        <v>9</v>
      </c>
      <c r="J6" s="131">
        <v>10</v>
      </c>
    </row>
    <row r="7" ht="42" customHeight="1" spans="1:10">
      <c r="A7" s="29" t="s">
        <v>180</v>
      </c>
      <c r="B7" s="67"/>
      <c r="C7" s="67"/>
      <c r="D7" s="67"/>
      <c r="E7" s="53"/>
      <c r="F7" s="68"/>
      <c r="G7" s="53"/>
      <c r="H7" s="68"/>
      <c r="I7" s="68"/>
      <c r="J7" s="53"/>
    </row>
    <row r="8" ht="42" customHeight="1" spans="1:10">
      <c r="A8" s="29"/>
      <c r="B8" s="21"/>
      <c r="C8" s="21"/>
      <c r="D8" s="21"/>
      <c r="E8" s="29"/>
      <c r="F8" s="21"/>
      <c r="G8" s="29"/>
      <c r="H8" s="21"/>
      <c r="I8" s="21"/>
      <c r="J8" s="29"/>
    </row>
  </sheetData>
  <mergeCells count="2">
    <mergeCell ref="A3:J3"/>
    <mergeCell ref="A4:H4"/>
  </mergeCells>
  <printOptions horizontalCentered="1"/>
  <pageMargins left="0.959722222222222" right="0.959722222222222" top="0.719444444444444" bottom="0.719444444444444"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对下转移支付预算表09-1</vt:lpstr>
      <vt:lpstr>对下转移支付绩效目标表09-2</vt:lpstr>
      <vt:lpstr>部门新增资产配置表10</vt:lpstr>
      <vt:lpstr>上级转移支付补助项目支出预算表11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kjdn</cp:lastModifiedBy>
  <dcterms:created xsi:type="dcterms:W3CDTF">2025-03-24T00:47:00Z</dcterms:created>
  <dcterms:modified xsi:type="dcterms:W3CDTF">2025-04-01T06:32:18Z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78ADACFFC06445B1B9E56A2D5401C25D_12</vt:lpwstr>
  </property>
</Properties>
</file>