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4">部门新增资产配置表10!$A:$A,部门新增资产配置表10!$1:$1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5"/>
  <c r="D34" i="4"/>
  <c r="B34"/>
  <c r="K21" i="8"/>
  <c r="J21"/>
  <c r="G5" i="17"/>
  <c r="F5"/>
  <c r="E5"/>
  <c r="A3"/>
  <c r="A2"/>
  <c r="A3" i="16"/>
  <c r="A2"/>
  <c r="A3" i="15"/>
  <c r="A2"/>
  <c r="A3" i="14"/>
  <c r="A2"/>
  <c r="A3" i="13"/>
  <c r="A2"/>
  <c r="A3" i="12"/>
  <c r="A2"/>
  <c r="A3" i="11"/>
  <c r="A2"/>
  <c r="A3" i="10"/>
  <c r="A2"/>
  <c r="A3" i="9"/>
  <c r="A2"/>
  <c r="I21" i="8"/>
  <c r="A3"/>
  <c r="A2"/>
  <c r="A3" i="7"/>
  <c r="A2"/>
  <c r="A3" i="6"/>
  <c r="A2"/>
  <c r="G26" i="5"/>
  <c r="F26"/>
  <c r="E26"/>
  <c r="D26"/>
  <c r="D18"/>
  <c r="G16"/>
  <c r="D16"/>
  <c r="C16"/>
  <c r="G15"/>
  <c r="D15"/>
  <c r="C15"/>
  <c r="A3"/>
  <c r="A2"/>
  <c r="A3" i="4"/>
  <c r="A2"/>
  <c r="F26" i="3"/>
  <c r="E26"/>
  <c r="D26"/>
  <c r="C26"/>
  <c r="D18"/>
  <c r="G17"/>
  <c r="F16"/>
  <c r="D16"/>
  <c r="C16"/>
  <c r="F15"/>
  <c r="D15"/>
  <c r="C15"/>
  <c r="A3"/>
  <c r="A2"/>
  <c r="D9" i="2"/>
  <c r="C9"/>
  <c r="D8"/>
  <c r="C8"/>
  <c r="A3"/>
  <c r="A2"/>
  <c r="D36" i="1"/>
  <c r="B36"/>
  <c r="D32"/>
  <c r="B32"/>
  <c r="A3"/>
  <c r="A2"/>
</calcChain>
</file>

<file path=xl/sharedStrings.xml><?xml version="1.0" encoding="utf-8"?>
<sst xmlns="http://schemas.openxmlformats.org/spreadsheetml/2006/main" count="1229" uniqueCount="465">
  <si>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</si>
  <si>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</si>
  <si>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</si>
  <si>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</si>
  <si>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</si>
  <si>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</si>
  <si>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</si>
  <si>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</si>
  <si>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</si>
  <si>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</si>
  <si>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</si>
  <si>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</si>
  <si>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</si>
  <si>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</si>
  <si>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</si>
  <si>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</si>
  <si>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</si>
  <si>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</si>
  <si>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</si>
  <si>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</si>
  <si>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</si>
  <si>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</si>
  <si>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</si>
  <si>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</si>
  <si>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</si>
  <si>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</si>
  <si>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</si>
  <si>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</si>
  <si>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</si>
  <si>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</si>
  <si>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</si>
  <si>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</si>
  <si>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</si>
  <si>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</si>
  <si>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</si>
  <si>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</si>
  <si>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</si>
  <si>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</si>
  <si>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</si>
  <si>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</si>
  <si>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</si>
  <si>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</si>
  <si>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</si>
  <si>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</si>
  <si>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</si>
  <si>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</si>
  <si>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</si>
  <si>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</si>
  <si>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</si>
  <si>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</si>
  <si>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</si>
  <si>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</si>
  <si>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</si>
  <si>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</si>
  <si>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</si>
  <si>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</si>
  <si>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</si>
  <si>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</si>
  <si>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</si>
  <si>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</si>
  <si>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</si>
  <si>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</si>
  <si>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</si>
  <si>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</si>
  <si>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</si>
  <si>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</si>
  <si>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</si>
  <si>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</si>
  <si>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</si>
  <si>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131023</t>
  </si>
  <si>
    <t>禄劝彝族苗族自治县疾病预防控制中心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</si>
  <si>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</si>
  <si>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</si>
  <si>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</si>
  <si>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</si>
  <si>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</si>
  <si>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</si>
  <si>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</si>
  <si>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</si>
  <si>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</si>
  <si>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</si>
  <si>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</si>
  <si>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</si>
  <si>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</si>
  <si>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</si>
  <si>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</si>
  <si>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</si>
  <si>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</si>
  <si>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</si>
  <si>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</si>
  <si>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</si>
  <si>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</si>
  <si>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</si>
  <si>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</si>
  <si>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</si>
  <si>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</si>
  <si>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</si>
  <si>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</si>
  <si>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</si>
  <si>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</si>
  <si>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</si>
  <si>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</si>
  <si>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</si>
  <si>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</si>
  <si>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</si>
  <si>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</si>
  <si>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</si>
  <si>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</si>
  <si>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</si>
  <si>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</si>
  <si>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</si>
  <si>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</si>
  <si>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</si>
  <si>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</si>
  <si>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</si>
  <si>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</si>
  <si>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2100401</t>
  </si>
  <si>
    <t>疾病预防控制机构</t>
  </si>
  <si>
    <t>基本公共卫生服务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</si>
  <si>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</si>
  <si>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</si>
  <si>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</si>
  <si>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</si>
  <si>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</si>
  <si>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</si>
  <si>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</si>
  <si>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</si>
  <si>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</si>
  <si>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</si>
  <si>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</si>
  <si>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</si>
  <si>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</si>
  <si>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</si>
  <si>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</si>
  <si>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</si>
  <si>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</si>
  <si>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</si>
  <si>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</si>
  <si>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</si>
  <si>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</si>
  <si>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</si>
  <si>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</si>
  <si>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</si>
  <si>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</si>
  <si>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</si>
  <si>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</si>
  <si>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</si>
  <si>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</si>
  <si>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</si>
  <si>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</si>
  <si>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</si>
  <si>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</si>
  <si>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</si>
  <si>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</si>
  <si>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</si>
  <si>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</si>
  <si>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</si>
  <si>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</si>
  <si>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</si>
  <si>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</si>
  <si>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</si>
  <si>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</si>
  <si>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</si>
  <si>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</si>
  <si>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</si>
  <si>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</si>
  <si>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</si>
  <si>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</si>
  <si>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</si>
  <si>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</si>
  <si>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</si>
  <si>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</si>
  <si>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</si>
  <si>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</si>
  <si>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</si>
  <si>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</si>
  <si>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</si>
  <si>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</si>
  <si>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</si>
  <si>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</si>
  <si>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</si>
  <si>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</si>
  <si>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</si>
  <si>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</si>
  <si>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</si>
  <si>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</si>
  <si>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</si>
  <si>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</si>
  <si>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</si>
  <si>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</si>
  <si>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</si>
  <si>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</si>
  <si>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</si>
  <si>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</si>
  <si>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</si>
  <si>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</si>
  <si>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</si>
  <si>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</si>
  <si>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禄劝彝族苗族自治县卫生健康局</t>
  </si>
  <si>
    <t>530128210000000000787</t>
  </si>
  <si>
    <t>事业人员支出工资</t>
  </si>
  <si>
    <t>30101</t>
  </si>
  <si>
    <t>基本工资</t>
  </si>
  <si>
    <t>530128210000000000789</t>
  </si>
  <si>
    <t>30113</t>
  </si>
  <si>
    <t>530128210000000000792</t>
  </si>
  <si>
    <t>公车购置及运维费</t>
  </si>
  <si>
    <t>30231</t>
  </si>
  <si>
    <t>公务用车运行维护费</t>
  </si>
  <si>
    <t>530128210000000000793</t>
  </si>
  <si>
    <t>工会经费</t>
  </si>
  <si>
    <t>30228</t>
  </si>
  <si>
    <t>530128210000000000794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</si>
  <si>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</si>
  <si>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</si>
  <si>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</si>
  <si>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</si>
  <si>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</si>
  <si>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</si>
  <si>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</si>
  <si>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</si>
  <si>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</si>
  <si>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530128231100001325015</t>
  </si>
  <si>
    <t>遗属补助</t>
  </si>
  <si>
    <t>30305</t>
  </si>
  <si>
    <t>生活补助</t>
  </si>
  <si>
    <t>530128231100001460183</t>
  </si>
  <si>
    <t>事业年终一次性奖金</t>
  </si>
  <si>
    <t>30103</t>
  </si>
  <si>
    <t>奖金</t>
  </si>
  <si>
    <t>530128231100001460184</t>
  </si>
  <si>
    <t>事业人员支出津贴</t>
  </si>
  <si>
    <t>30102</t>
  </si>
  <si>
    <t>津贴补贴</t>
  </si>
  <si>
    <t>530128231100001460186</t>
  </si>
  <si>
    <t>工伤保险</t>
  </si>
  <si>
    <t>30112</t>
  </si>
  <si>
    <t>其他社会保障缴费</t>
  </si>
  <si>
    <t>530128231100001460226</t>
  </si>
  <si>
    <t>绩效考核奖励（2017提高部分）</t>
  </si>
  <si>
    <t>30107</t>
  </si>
  <si>
    <t>绩效工资</t>
  </si>
  <si>
    <t>530128231100001460230</t>
  </si>
  <si>
    <t>事业人员绩效工资</t>
  </si>
  <si>
    <t>530128231100001460233</t>
  </si>
  <si>
    <t>退休人员医疗保险及医疗统筹</t>
  </si>
  <si>
    <t>30111</t>
  </si>
  <si>
    <t>公务员医疗补助缴费</t>
  </si>
  <si>
    <t>530128231100001460248</t>
  </si>
  <si>
    <t>失业保险</t>
  </si>
  <si>
    <t>530128231100001460249</t>
  </si>
  <si>
    <t>养老保险缴费</t>
  </si>
  <si>
    <t>30108</t>
  </si>
  <si>
    <t>机关事业单位基本养老保险缴费</t>
  </si>
  <si>
    <t>530128231100001460250</t>
  </si>
  <si>
    <t>医疗保险缴费</t>
  </si>
  <si>
    <t>30110</t>
  </si>
  <si>
    <t>职工基本医疗保险缴费</t>
  </si>
  <si>
    <t>530128231100001460251</t>
  </si>
  <si>
    <t>职业年金缴费</t>
  </si>
  <si>
    <t>30109</t>
  </si>
  <si>
    <t>530128241100002344127</t>
  </si>
  <si>
    <t>编外人员经费支出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</si>
  <si>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</si>
  <si>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</si>
  <si>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</si>
  <si>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</si>
  <si>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</si>
  <si>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</si>
  <si>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</si>
  <si>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</si>
  <si>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</si>
  <si>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</si>
  <si>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530128241100002875702</t>
  </si>
  <si>
    <t>2023年卫生健康事业发展省对下专项结算补助资金</t>
  </si>
  <si>
    <t>530128241100002875882</t>
  </si>
  <si>
    <t>2024年严重精神障碍患者监护人“以奖代补”资金</t>
  </si>
  <si>
    <t>事业发展类</t>
  </si>
  <si>
    <t>530128241100003058420</t>
  </si>
  <si>
    <t>2024年重大传染病防控中央补助资金</t>
  </si>
  <si>
    <t>30202</t>
  </si>
  <si>
    <t>印刷费</t>
  </si>
  <si>
    <t>30211</t>
  </si>
  <si>
    <t>差旅费</t>
  </si>
  <si>
    <t>30216</t>
  </si>
  <si>
    <t>培训费</t>
  </si>
  <si>
    <t>30227</t>
  </si>
  <si>
    <t>委托业务费</t>
  </si>
  <si>
    <t>530128241100003253519</t>
  </si>
  <si>
    <t>2024年卫生健康事业发展省对下补助资金</t>
  </si>
  <si>
    <t>530128241100003258796</t>
  </si>
  <si>
    <t>2024年第二批医疗卫生事业高质量发展三年行动计划资金</t>
  </si>
  <si>
    <t>530128241100003330554</t>
  </si>
  <si>
    <t>2024年重大公共卫生服务结算补助资金</t>
  </si>
  <si>
    <t>民生类</t>
  </si>
  <si>
    <t>530128251100004158655</t>
  </si>
  <si>
    <t xml:space="preserve">2024年基本公卫中央补助（第一批）资金
</t>
  </si>
  <si>
    <t>530128251100004158817</t>
  </si>
  <si>
    <t>2024年基本公卫中央补助（第三批）资金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</si>
  <si>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</si>
  <si>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</si>
  <si>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</si>
  <si>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</si>
  <si>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</si>
  <si>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</si>
  <si>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</si>
  <si>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</si>
  <si>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</si>
  <si>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</si>
  <si>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完成年度昆明市登革热媒介调查、2024年登革热病例监测、登革热疑似病例实验室监测、登革热疫情现场处置工作；按工作方案要求完成每季度水质监测；按工作时限上报监测数据。</t>
  </si>
  <si>
    <t>产出指标</t>
  </si>
  <si>
    <t>数量指标</t>
  </si>
  <si>
    <t>寄生虫病、地方病监测任务完成率（%）</t>
  </si>
  <si>
    <t>=</t>
  </si>
  <si>
    <t>100</t>
  </si>
  <si>
    <t>%</t>
  </si>
  <si>
    <t>定性指标</t>
  </si>
  <si>
    <t>寄生虫病、地方病监测任务完成率</t>
  </si>
  <si>
    <t>城市饮用水监测样本数（份）</t>
  </si>
  <si>
    <t>&gt;=</t>
  </si>
  <si>
    <t>32</t>
  </si>
  <si>
    <t>份</t>
  </si>
  <si>
    <t>定量指标</t>
  </si>
  <si>
    <t>城市饮用水监测样本数</t>
  </si>
  <si>
    <t>效益指标</t>
  </si>
  <si>
    <t>社会效益</t>
  </si>
  <si>
    <t>对辖区内饮用水进行监测，确保市民饮水安全</t>
  </si>
  <si>
    <t>确保市民饮水安全</t>
  </si>
  <si>
    <t>满意度指标</t>
  </si>
  <si>
    <t>服务对象满意度</t>
  </si>
  <si>
    <t>受益对象满意率</t>
  </si>
  <si>
    <t>80</t>
  </si>
  <si>
    <t>按照严重精神障碍患者管理工作规范做好各项管理工作，各项管理指标达到国家要求，严防严重精神障碍患者肇事肇祸事件发生。</t>
  </si>
  <si>
    <t>严重精神障碍患者报告患病率</t>
  </si>
  <si>
    <t>4.5</t>
  </si>
  <si>
    <t>‰</t>
  </si>
  <si>
    <t>质量指标</t>
  </si>
  <si>
    <t>严重精神障碍患者规范管理</t>
  </si>
  <si>
    <t>85</t>
  </si>
  <si>
    <t>时效指标</t>
  </si>
  <si>
    <t>项目资金拨付时限</t>
  </si>
  <si>
    <t>2024年9月30日</t>
  </si>
  <si>
    <t>年-月-日</t>
  </si>
  <si>
    <t>严重精神障碍患者规范管理率</t>
  </si>
  <si>
    <t>监护人满意度</t>
  </si>
  <si>
    <t>1.指导全县0-6岁适龄儿童的国家免疫规划疫苗接种，指导全市开展脊灰、麻疹风疹、乙肝、疫苗可预防细菌性疾病和乙脑、流行性腮腺炎、甲肝等疾病监测及疑似预防接种异常反应监测工作，保证以乡镇（街道）为单位适龄儿童国家免疫规划疫苗接种率达到90%以上，保证疫苗应用效果评估和疑似预防接种异常反应监测达到国家要求，保护儿童身体健康。
2.按省、市级工作方案完成2024年鼠疫、疟疾、包虫，广州管圆线虫监测和实验室检测任务。
3.开展流感等其他传染病疫情监测，切实做到疫情早发现、早报吿、早处置，坚决避免疫情扩散到人。开展人禽流感、SARS等突发急性传染病和不明原因疾病应急检测、风险评估和排査及疫情处置工作，切实做到及时、有效、科学处置疫情。
4.完成城乡饮用水监测任务。
5.麻风病规定随访到位率≥90% ；麻风病密切接触者检查率≥95%；麻风病可疑线索报告率≥90% ；2024年新发麻风病人2级畸残率控制在20%以下，联合化疗覆盖率100%，规则治疗率95%以上，麻风反应、神经炎和严重药物不良反应治疗率100%。
6.完成禽流感、不明原因肺炎、SARS、中东呼吸综合征、腺病毒、RSV等发热呼吸道等病原应急检测；完成手足口、霍乱、沙门氏菌、志贺氏菌、诺如病毒、札如病毒、星状病毒等肠道传染病应急检测；完成猴痘日常及应急检测；完成其他突发传染病应急检测。
7.对辖区托幼机构、养老机构、宾馆、商场及医疗机构等重点场所进行消毒质量监测；对疾控机构及第三方消毒服务机构的消毒能力进行调查汇总上报；掌握传染病防控现场消毒处置能力；进一步提升基层突发事件消毒处置水平和消毒质量；
8.初步掌握人居周围环境蚊、鼠感染病原情况。掌握蚊、蝇、蟑螂对常用杀虫剂的抗药性水平，为科学、合理使用杀虫剂提供依据。
9.加强严重精神障碍患者的检出率，严重精神障碍患者能够享受到更多的公共卫生服务，开展严重精神障碍管理项目，减少严重精神障碍患者的肇事肇祸行为。完成重精申报网络平台建设，建设昆明市心理健康服务平台，建设昆明市心理健康服务体系。
10.减少艾滋病新发感染，降低艾滋病病死率，艾滋病疫情总体下降。</t>
  </si>
  <si>
    <t>治疗及随访管理肺结核患者任务完成率</t>
  </si>
  <si>
    <t>农村高发地区癌症早诊早治（上消化道癌人群筛查）</t>
  </si>
  <si>
    <t>5000</t>
  </si>
  <si>
    <t>人次</t>
  </si>
  <si>
    <t>全国儿童口腔疾病综合干预(窝沟封闭牙数)(颗)</t>
  </si>
  <si>
    <t>2000</t>
  </si>
  <si>
    <t>城乡饮用水监测任务完成率</t>
  </si>
  <si>
    <t>麻风病规定随访到位率</t>
  </si>
  <si>
    <t>90</t>
  </si>
  <si>
    <t>严重精神障碍患者服药率</t>
  </si>
  <si>
    <t>艾滋病高危人群（暗娼、男性同行性行为人群）检测比例</t>
  </si>
  <si>
    <t>适龄儿童国家免疫规划疫苗接种率</t>
  </si>
  <si>
    <t>死因监测规范报告率</t>
  </si>
  <si>
    <t>95</t>
  </si>
  <si>
    <t>农村癌症早诊早治任务完成率</t>
  </si>
  <si>
    <t>水质监测报告准确率</t>
  </si>
  <si>
    <t>麻风病可疑线索报告任务完成率</t>
  </si>
  <si>
    <t>严重精神障碍规范管理率</t>
  </si>
  <si>
    <t>艾滋病抗病毒治疗率</t>
  </si>
  <si>
    <t>94.6</t>
  </si>
  <si>
    <t>严重精神障碍年体检率</t>
  </si>
  <si>
    <t>50</t>
  </si>
  <si>
    <t>食源性疾病暴发事件及时有效处置</t>
  </si>
  <si>
    <t>食源性疾病事件流行病学调查报告</t>
  </si>
  <si>
    <t>可持续影响</t>
  </si>
  <si>
    <t>居民健康水平提高</t>
  </si>
  <si>
    <t>年</t>
  </si>
  <si>
    <t>受益人群满意度</t>
  </si>
  <si>
    <t>落实城市饮用水水质监测工作，全年需开展4次监测，每个季度监测1次，每次至少8个水样。完成年度昆明市登革热媒介调查。完成2024年登革热病例监测。完成昆明市登革热疑似病例实验室监测。完成登革热疫情现场处置工作。完成2023年省级布病监测点监测工作。指导辖区0-6岁适龄儿童的国家免疫规划疫苗接种，指导辖区开展脊灰、麻疹、风疹、乙肝、百日咳等疫苗可预防疾病和乙脑、流行性腮腺炎、甲肝等疾病监测及疑似预防接种异常反应监测工作，保证以乡镇（街道）为单位适龄儿童国家免疫规划疫苗接种率达到90%以上，保证疫苗应用效果评估和疑似预防接种异常反应监测达到国家要求，保护儿童身体健康。</t>
  </si>
  <si>
    <t>2024年登革热媒介调查完成率</t>
  </si>
  <si>
    <t>2024年布病监测现场采样检测任务完成率</t>
  </si>
  <si>
    <t>对昆明市饮用水进行监测及公示</t>
  </si>
  <si>
    <t>每季度公示一次</t>
  </si>
  <si>
    <t>达标</t>
  </si>
  <si>
    <t>用人单位满意度</t>
  </si>
  <si>
    <t>全市十四个县（市）区继续消除麻风病危害，巩固达标成果。新报告丙肝抗体阳性者核酸检测率90%以上，累计既往报告丙肝病例回访调查17000例，累计完成在治丙肝病例随访管理5400列，困难丙肝患者检测治疗补助1736例，新报告符合治疗条件的慢性丙肝患者的抗病毒治疗率75%以上、符合治疗条件的慢性丙肝患者抗病毒治疗率50%以上、接受抗病毒治疗患者的临床治愈率95%以上。</t>
  </si>
  <si>
    <t>累计既往报告丙肝病例回访调查</t>
  </si>
  <si>
    <t>709</t>
  </si>
  <si>
    <t>人</t>
  </si>
  <si>
    <t>符合治疗条件的慢性丙肝患者抗病毒治疗率</t>
  </si>
  <si>
    <t>不出现疫情反弹</t>
  </si>
  <si>
    <t>丙肝患者满意度</t>
  </si>
  <si>
    <t>1.完成新冠相关传染性疾病多病原检测，提高综合处置能力。
2.加强昆明严重精神障碍患者的检出率，严重精神障碍患者能够享受到更多的公共卫生服务，开展严重精神障碍管理项目，减少严重精神障碍患者的肇事肇祸行为。
3.减少艾滋病新发感染，降低艾滋病病死率，有效控制艾滋病疫情。</t>
  </si>
  <si>
    <t>艾滋病高危人群（暗娼、男性同性性行为人群）检测比例</t>
  </si>
  <si>
    <t>群众满意度</t>
  </si>
  <si>
    <t>"1.免费向城乡居民提供基本公共卫生服务，促进基本公共卫生服务均等化。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群，提供针对性的健康管理服务。3.开展对重点疾病及危害因素监测，有效控制疾病流行，为制度相关政策提供依据。保持重点地方病防治措施全面落实。开展职业病监测，最大限度保护放射人员、患者和公众的健康权益。同时推进妇幼卫生、健康素养促进、医养结合和老年健康服务、卫生应急、计划生育等方面工作。"</t>
  </si>
  <si>
    <t>适龄儿童国家免疫规划疫苗接种</t>
  </si>
  <si>
    <t>2型糖尿病患者健康管理</t>
  </si>
  <si>
    <t>60</t>
  </si>
  <si>
    <t>2型糖尿病患者规范管理率</t>
  </si>
  <si>
    <t>城乡居民公共卫生差距</t>
  </si>
  <si>
    <t>不断缩小</t>
  </si>
  <si>
    <t>城乡居民对基本公共卫生服务满意度</t>
  </si>
  <si>
    <t>较上年提高</t>
  </si>
  <si>
    <t>1、免费为城乡居民提供基本公共卫生服务，促进基本公共卫生服务均等化；
2、按照《根据基本公共卫生服务（第三版）》为城乡居民建立健康档案、开展健康教育、预防接种等服务，将0-6岁儿童、65岁以上老年人、孕产妇、高血压、糖尿病患者、严重精神病患者、肺结核患者、等重点人群提供健康管理服务。</t>
  </si>
  <si>
    <t>老年人健康管理</t>
  </si>
  <si>
    <t>63</t>
  </si>
  <si>
    <t xml:space="preserve">常住65岁以上老年人年度健康管理率
</t>
  </si>
  <si>
    <t>预算06表</t>
  </si>
  <si>
    <t>政府性基金预算支出预算表</t>
  </si>
  <si>
    <t>单位名称：昆明市发展和改革委员会</t>
  </si>
  <si>
    <t>政府性基金预算支出</t>
  </si>
  <si>
    <t>此表无数据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</si>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</sst>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5"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#,##0.00_ "/>
  </numFmts>
  <fonts count="1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family val="2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1">
    <xf numFmtId="0" fontId="0" fillId="0" borderId="0"/>
    <xf numFmtId="176" fontId="15" fillId="0" borderId="7">
      <alignment horizontal="right" vertical="center"/>
    </xf>
    <xf numFmtId="177" fontId="15" fillId="0" borderId="7">
      <alignment horizontal="right" vertical="center"/>
    </xf>
    <xf numFmtId="178" fontId="15" fillId="0" borderId="7">
      <alignment horizontal="right" vertical="center"/>
    </xf>
    <xf numFmtId="179" fontId="15" fillId="0" borderId="7">
      <alignment horizontal="right" vertical="center"/>
    </xf>
    <xf numFmtId="179" fontId="15" fillId="0" borderId="7">
      <alignment horizontal="right" vertical="center"/>
    </xf>
    <xf numFmtId="10" fontId="15" fillId="0" borderId="7">
      <alignment horizontal="right" vertical="center"/>
    </xf>
    <xf numFmtId="49" fontId="15" fillId="0" borderId="7">
      <alignment horizontal="left" vertical="center" wrapText="1"/>
    </xf>
    <xf numFmtId="21" fontId="15" fillId="0" borderId="7">
      <alignment horizontal="right" vertical="center"/>
    </xf>
    <xf numFmtId="0" fontId="15" fillId="0" borderId="0">
      <alignment vertical="top"/>
      <protection locked="0"/>
    </xf>
    <xf numFmtId="0" fontId="16" fillId="0" borderId="0">
      <alignment vertical="center"/>
    </xf>
  </cellStyleXfs>
  <cellXfs count="245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" applyNumberFormat="1" applyFont="1" applyBorder="1">
      <alignment horizontal="right" vertical="center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5" fillId="0" borderId="7" xfId="7" applyNumberFormat="1" applyFont="1" applyBorder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178" fontId="5" fillId="0" borderId="7" xfId="3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3" borderId="7" xfId="0" applyFont="1" applyFill="1" applyBorder="1" applyAlignment="1">
      <alignment horizontal="left" vertical="center" wrapText="1" indent="2"/>
    </xf>
    <xf numFmtId="179" fontId="5" fillId="3" borderId="7" xfId="0" applyNumberFormat="1" applyFont="1" applyFill="1" applyBorder="1" applyAlignment="1">
      <alignment horizontal="right" vertical="center"/>
    </xf>
    <xf numFmtId="0" fontId="0" fillId="3" borderId="0" xfId="0" applyFont="1" applyFill="1" applyBorder="1"/>
    <xf numFmtId="0" fontId="2" fillId="3" borderId="15" xfId="0" applyFont="1" applyFill="1" applyBorder="1" applyAlignment="1">
      <alignment vertical="center" wrapText="1"/>
    </xf>
    <xf numFmtId="0" fontId="2" fillId="3" borderId="15" xfId="0" quotePrefix="1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179" fontId="5" fillId="3" borderId="19" xfId="0" applyNumberFormat="1" applyFont="1" applyFill="1" applyBorder="1" applyAlignment="1">
      <alignment horizontal="right" vertical="center"/>
    </xf>
    <xf numFmtId="0" fontId="2" fillId="3" borderId="18" xfId="0" quotePrefix="1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left" vertical="center" wrapText="1"/>
    </xf>
    <xf numFmtId="179" fontId="5" fillId="3" borderId="2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Protection="1">
      <protection locked="0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/>
    </xf>
    <xf numFmtId="180" fontId="0" fillId="0" borderId="0" xfId="0" applyNumberFormat="1" applyFont="1" applyBorder="1"/>
  </cellXfs>
  <cellStyles count="11">
    <cellStyle name="DateStyle" xfId="1"/>
    <cellStyle name="DateTimeStyle" xfId="2"/>
    <cellStyle name="IntegralNumberStyle" xfId="3"/>
    <cellStyle name="MoneyStyle" xfId="4"/>
    <cellStyle name="Normal" xfId="9"/>
    <cellStyle name="NumberStyle" xfId="5"/>
    <cellStyle name="PercentStyle" xfId="6"/>
    <cellStyle name="TextStyle" xfId="7"/>
    <cellStyle name="TimeStyle" xfId="8"/>
    <cellStyle name="常规" xfId="0" builtinId="0"/>
    <cellStyle name="常规 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6"/>
  <sheetViews>
    <sheetView showGridLines="0" showZeros="0" tabSelected="1" workbookViewId="0">
      <selection activeCell="G29" sqref="G29"/>
    </sheetView>
  </sheetViews>
  <sheetFormatPr defaultColWidth="8.625" defaultRowHeight="12.75" customHeight="1"/>
  <cols>
    <col min="1" max="4" width="41" customWidth="1"/>
    <col min="8" max="8" width="12.625"/>
    <col min="10" max="10" width="12.625"/>
  </cols>
  <sheetData>
    <row r="1" spans="1:4" ht="15" customHeight="1">
      <c r="A1" s="22"/>
      <c r="B1" s="22"/>
      <c r="C1" s="22"/>
      <c r="D1" s="32" t="s">
        <v>0</v>
      </c>
    </row>
    <row r="2" spans="1:4" ht="41.25" customHeight="1">
      <c r="A2" s="100" t="str">
        <f>"2025"&amp;"年部门财务收支预算总表"</f>
        <v>2025年部门财务收支预算总表</v>
      </c>
      <c r="B2" s="101"/>
      <c r="C2" s="101"/>
      <c r="D2" s="101"/>
    </row>
    <row r="3" spans="1:4" ht="17.25" customHeight="1">
      <c r="A3" s="102" t="str">
        <f>"单位名称："&amp;"禄劝彝族苗族自治县疾病预防控制中心"</f>
        <v>单位名称：禄劝彝族苗族自治县疾病预防控制中心</v>
      </c>
      <c r="B3" s="103"/>
      <c r="D3" s="69" t="s">
        <v>1</v>
      </c>
    </row>
    <row r="4" spans="1:4" ht="23.25" customHeight="1">
      <c r="A4" s="104" t="s">
        <v>2</v>
      </c>
      <c r="B4" s="105"/>
      <c r="C4" s="104" t="s">
        <v>3</v>
      </c>
      <c r="D4" s="105"/>
    </row>
    <row r="5" spans="1:4" ht="24" customHeight="1">
      <c r="A5" s="77" t="s">
        <v>4</v>
      </c>
      <c r="B5" s="77" t="s">
        <v>5</v>
      </c>
      <c r="C5" s="77" t="s">
        <v>6</v>
      </c>
      <c r="D5" s="77" t="s">
        <v>5</v>
      </c>
    </row>
    <row r="6" spans="1:4" ht="17.25" customHeight="1">
      <c r="A6" s="78" t="s">
        <v>7</v>
      </c>
      <c r="B6" s="42">
        <v>13672596.189999999</v>
      </c>
      <c r="C6" s="78" t="s">
        <v>8</v>
      </c>
      <c r="D6" s="42"/>
    </row>
    <row r="7" spans="1:4" ht="17.25" customHeight="1">
      <c r="A7" s="78" t="s">
        <v>9</v>
      </c>
      <c r="B7" s="42"/>
      <c r="C7" s="78" t="s">
        <v>10</v>
      </c>
      <c r="D7" s="42"/>
    </row>
    <row r="8" spans="1:4" ht="17.25" customHeight="1">
      <c r="A8" s="78" t="s">
        <v>11</v>
      </c>
      <c r="B8" s="42"/>
      <c r="C8" s="87" t="s">
        <v>12</v>
      </c>
      <c r="D8" s="42"/>
    </row>
    <row r="9" spans="1:4" ht="17.25" customHeight="1">
      <c r="A9" s="78" t="s">
        <v>13</v>
      </c>
      <c r="B9" s="42"/>
      <c r="C9" s="87" t="s">
        <v>14</v>
      </c>
      <c r="D9" s="42"/>
    </row>
    <row r="10" spans="1:4" ht="17.25" customHeight="1">
      <c r="A10" s="78" t="s">
        <v>15</v>
      </c>
      <c r="B10" s="42"/>
      <c r="C10" s="87" t="s">
        <v>16</v>
      </c>
      <c r="D10" s="42"/>
    </row>
    <row r="11" spans="1:4" ht="17.25" customHeight="1">
      <c r="A11" s="78" t="s">
        <v>17</v>
      </c>
      <c r="B11" s="42"/>
      <c r="C11" s="87" t="s">
        <v>18</v>
      </c>
      <c r="D11" s="42"/>
    </row>
    <row r="12" spans="1:4" ht="17.25" customHeight="1">
      <c r="A12" s="78" t="s">
        <v>19</v>
      </c>
      <c r="B12" s="42"/>
      <c r="C12" s="17" t="s">
        <v>20</v>
      </c>
      <c r="D12" s="42"/>
    </row>
    <row r="13" spans="1:4" ht="17.25" customHeight="1">
      <c r="A13" s="78" t="s">
        <v>21</v>
      </c>
      <c r="B13" s="42"/>
      <c r="C13" s="17" t="s">
        <v>22</v>
      </c>
      <c r="D13" s="42">
        <v>1806418.89</v>
      </c>
    </row>
    <row r="14" spans="1:4" ht="17.25" customHeight="1">
      <c r="A14" s="78" t="s">
        <v>23</v>
      </c>
      <c r="B14" s="42"/>
      <c r="C14" s="17" t="s">
        <v>24</v>
      </c>
      <c r="D14" s="42">
        <v>11001571.42</v>
      </c>
    </row>
    <row r="15" spans="1:4" ht="17.25" customHeight="1">
      <c r="A15" s="78" t="s">
        <v>25</v>
      </c>
      <c r="B15" s="42"/>
      <c r="C15" s="17" t="s">
        <v>26</v>
      </c>
      <c r="D15" s="42"/>
    </row>
    <row r="16" spans="1:4" ht="17.25" customHeight="1">
      <c r="A16" s="72"/>
      <c r="B16" s="42"/>
      <c r="C16" s="17" t="s">
        <v>27</v>
      </c>
      <c r="D16" s="42"/>
    </row>
    <row r="17" spans="1:4" ht="17.25" customHeight="1">
      <c r="A17" s="79"/>
      <c r="B17" s="42"/>
      <c r="C17" s="17" t="s">
        <v>28</v>
      </c>
      <c r="D17" s="42"/>
    </row>
    <row r="18" spans="1:4" ht="17.25" customHeight="1">
      <c r="A18" s="79"/>
      <c r="B18" s="42"/>
      <c r="C18" s="17" t="s">
        <v>29</v>
      </c>
      <c r="D18" s="42"/>
    </row>
    <row r="19" spans="1:4" ht="17.25" customHeight="1">
      <c r="A19" s="79"/>
      <c r="B19" s="42"/>
      <c r="C19" s="17" t="s">
        <v>30</v>
      </c>
      <c r="D19" s="42"/>
    </row>
    <row r="20" spans="1:4" ht="17.25" customHeight="1">
      <c r="A20" s="79"/>
      <c r="B20" s="42"/>
      <c r="C20" s="17" t="s">
        <v>31</v>
      </c>
      <c r="D20" s="42"/>
    </row>
    <row r="21" spans="1:4" ht="17.25" customHeight="1">
      <c r="A21" s="79"/>
      <c r="B21" s="42"/>
      <c r="C21" s="17" t="s">
        <v>32</v>
      </c>
      <c r="D21" s="42"/>
    </row>
    <row r="22" spans="1:4" ht="17.25" customHeight="1">
      <c r="A22" s="79"/>
      <c r="B22" s="42"/>
      <c r="C22" s="17" t="s">
        <v>33</v>
      </c>
      <c r="D22" s="42"/>
    </row>
    <row r="23" spans="1:4" ht="17.25" customHeight="1">
      <c r="A23" s="79"/>
      <c r="B23" s="42"/>
      <c r="C23" s="17" t="s">
        <v>34</v>
      </c>
      <c r="D23" s="42"/>
    </row>
    <row r="24" spans="1:4" ht="17.25" customHeight="1">
      <c r="A24" s="79"/>
      <c r="B24" s="42"/>
      <c r="C24" s="17" t="s">
        <v>35</v>
      </c>
      <c r="D24" s="42">
        <v>864605.88</v>
      </c>
    </row>
    <row r="25" spans="1:4" ht="17.25" customHeight="1">
      <c r="A25" s="79"/>
      <c r="B25" s="42"/>
      <c r="C25" s="17" t="s">
        <v>36</v>
      </c>
      <c r="D25" s="42"/>
    </row>
    <row r="26" spans="1:4" ht="17.25" customHeight="1">
      <c r="A26" s="79"/>
      <c r="B26" s="42"/>
      <c r="C26" s="72" t="s">
        <v>37</v>
      </c>
      <c r="D26" s="42"/>
    </row>
    <row r="27" spans="1:4" ht="17.25" customHeight="1">
      <c r="A27" s="79"/>
      <c r="B27" s="42"/>
      <c r="C27" s="17" t="s">
        <v>38</v>
      </c>
      <c r="D27" s="42"/>
    </row>
    <row r="28" spans="1:4" ht="16.5" customHeight="1">
      <c r="A28" s="79"/>
      <c r="B28" s="42"/>
      <c r="C28" s="17" t="s">
        <v>39</v>
      </c>
      <c r="D28" s="42"/>
    </row>
    <row r="29" spans="1:4" ht="16.5" customHeight="1">
      <c r="A29" s="79"/>
      <c r="B29" s="42"/>
      <c r="C29" s="72" t="s">
        <v>40</v>
      </c>
      <c r="D29" s="42"/>
    </row>
    <row r="30" spans="1:4" ht="17.25" customHeight="1">
      <c r="A30" s="79"/>
      <c r="B30" s="42"/>
      <c r="C30" s="72" t="s">
        <v>41</v>
      </c>
      <c r="D30" s="42"/>
    </row>
    <row r="31" spans="1:4" ht="17.25" customHeight="1">
      <c r="A31" s="79"/>
      <c r="B31" s="42"/>
      <c r="C31" s="17" t="s">
        <v>42</v>
      </c>
      <c r="D31" s="42"/>
    </row>
    <row r="32" spans="1:4" ht="16.5" customHeight="1">
      <c r="A32" s="79" t="s">
        <v>43</v>
      </c>
      <c r="B32" s="42">
        <f>B6</f>
        <v>13672596.189999999</v>
      </c>
      <c r="C32" s="79" t="s">
        <v>44</v>
      </c>
      <c r="D32" s="42">
        <f>D13+D14+D24</f>
        <v>13672596.189999999</v>
      </c>
    </row>
    <row r="33" spans="1:4" ht="16.5" customHeight="1">
      <c r="A33" s="72" t="s">
        <v>45</v>
      </c>
      <c r="B33" s="42"/>
      <c r="C33" s="72" t="s">
        <v>46</v>
      </c>
      <c r="D33" s="42"/>
    </row>
    <row r="34" spans="1:4" ht="16.5" customHeight="1">
      <c r="A34" s="17" t="s">
        <v>47</v>
      </c>
      <c r="B34" s="42"/>
      <c r="C34" s="17" t="s">
        <v>47</v>
      </c>
      <c r="D34" s="42"/>
    </row>
    <row r="35" spans="1:4" ht="16.5" customHeight="1">
      <c r="A35" s="17" t="s">
        <v>48</v>
      </c>
      <c r="B35" s="42"/>
      <c r="C35" s="17" t="s">
        <v>49</v>
      </c>
      <c r="D35" s="42"/>
    </row>
    <row r="36" spans="1:4" ht="16.5" customHeight="1">
      <c r="A36" s="80" t="s">
        <v>50</v>
      </c>
      <c r="B36" s="81">
        <f>B6+B33</f>
        <v>13672596.189999999</v>
      </c>
      <c r="C36" s="80" t="s">
        <v>51</v>
      </c>
      <c r="D36" s="81">
        <f>D32+D33</f>
        <v>13672596.189999999</v>
      </c>
    </row>
  </sheetData>
  <mergeCells count="4">
    <mergeCell ref="A2:D2"/>
    <mergeCell ref="A3:B3"/>
    <mergeCell ref="A4:B4"/>
    <mergeCell ref="C4:D4"/>
  </mergeCells>
  <phoneticPr fontId="17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9"/>
  <sheetViews>
    <sheetView showZeros="0" workbookViewId="0">
      <selection activeCell="A7" sqref="A7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2" customHeight="1">
      <c r="A1" s="60">
        <v>1</v>
      </c>
      <c r="B1" s="61">
        <v>0</v>
      </c>
      <c r="C1" s="60">
        <v>1</v>
      </c>
      <c r="D1" s="62"/>
      <c r="E1" s="62"/>
      <c r="F1" s="59" t="s">
        <v>404</v>
      </c>
    </row>
    <row r="2" spans="1:6" ht="42" customHeight="1">
      <c r="A2" s="199" t="str">
        <f>"2025"&amp;"年部门政府性基金预算支出预算表"</f>
        <v>2025年部门政府性基金预算支出预算表</v>
      </c>
      <c r="B2" s="199" t="s">
        <v>405</v>
      </c>
      <c r="C2" s="200"/>
      <c r="D2" s="136"/>
      <c r="E2" s="136"/>
      <c r="F2" s="136"/>
    </row>
    <row r="3" spans="1:6" ht="13.5" customHeight="1">
      <c r="A3" s="160" t="str">
        <f>"单位名称："&amp;"禄劝彝族苗族自治县疾病预防控制中心"</f>
        <v>单位名称：禄劝彝族苗族自治县疾病预防控制中心</v>
      </c>
      <c r="B3" s="160" t="s">
        <v>406</v>
      </c>
      <c r="C3" s="201"/>
      <c r="D3" s="62"/>
      <c r="E3" s="62"/>
      <c r="F3" s="59" t="s">
        <v>1</v>
      </c>
    </row>
    <row r="4" spans="1:6" ht="19.5" customHeight="1">
      <c r="A4" s="144" t="s">
        <v>181</v>
      </c>
      <c r="B4" s="203" t="s">
        <v>72</v>
      </c>
      <c r="C4" s="144" t="s">
        <v>73</v>
      </c>
      <c r="D4" s="166" t="s">
        <v>407</v>
      </c>
      <c r="E4" s="140"/>
      <c r="F4" s="141"/>
    </row>
    <row r="5" spans="1:6" ht="18.75" customHeight="1">
      <c r="A5" s="179"/>
      <c r="B5" s="204"/>
      <c r="C5" s="179"/>
      <c r="D5" s="8" t="s">
        <v>55</v>
      </c>
      <c r="E5" s="7" t="s">
        <v>75</v>
      </c>
      <c r="F5" s="8" t="s">
        <v>76</v>
      </c>
    </row>
    <row r="6" spans="1:6" ht="18.75" customHeight="1">
      <c r="A6" s="34">
        <v>1</v>
      </c>
      <c r="B6" s="63" t="s">
        <v>83</v>
      </c>
      <c r="C6" s="34">
        <v>3</v>
      </c>
      <c r="D6" s="64">
        <v>4</v>
      </c>
      <c r="E6" s="64">
        <v>5</v>
      </c>
      <c r="F6" s="64">
        <v>6</v>
      </c>
    </row>
    <row r="7" spans="1:6" ht="21" customHeight="1">
      <c r="A7" s="11" t="s">
        <v>408</v>
      </c>
      <c r="B7" s="11"/>
      <c r="C7" s="11"/>
      <c r="D7" s="42"/>
      <c r="E7" s="42"/>
      <c r="F7" s="42"/>
    </row>
    <row r="8" spans="1:6" ht="21" customHeight="1">
      <c r="A8" s="11"/>
      <c r="B8" s="11"/>
      <c r="C8" s="11"/>
      <c r="D8" s="42"/>
      <c r="E8" s="42"/>
      <c r="F8" s="42"/>
    </row>
    <row r="9" spans="1:6" ht="18.75" customHeight="1">
      <c r="A9" s="108" t="s">
        <v>171</v>
      </c>
      <c r="B9" s="108" t="s">
        <v>171</v>
      </c>
      <c r="C9" s="202" t="s">
        <v>171</v>
      </c>
      <c r="D9" s="42"/>
      <c r="E9" s="42"/>
      <c r="F9" s="42"/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17" type="noConversion"/>
  <printOptions horizontalCentered="1"/>
  <pageMargins left="0.37" right="0.37" top="0.56000000000000005" bottom="0.56000000000000005" header="0.48" footer="0.48"/>
  <pageSetup paperSize="9" scale="9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0"/>
  <sheetViews>
    <sheetView showZeros="0" workbookViewId="0">
      <selection activeCell="A8" sqref="A8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5.75" customHeight="1">
      <c r="B1" s="44"/>
      <c r="C1" s="44"/>
      <c r="R1" s="2"/>
      <c r="S1" s="2" t="s">
        <v>409</v>
      </c>
    </row>
    <row r="2" spans="1:19" ht="41.25" customHeight="1">
      <c r="A2" s="205" t="str">
        <f>"2025"&amp;"年部门政府采购预算表"</f>
        <v>2025年部门政府采购预算表</v>
      </c>
      <c r="B2" s="158"/>
      <c r="C2" s="158"/>
      <c r="D2" s="159"/>
      <c r="E2" s="159"/>
      <c r="F2" s="159"/>
      <c r="G2" s="159"/>
      <c r="H2" s="159"/>
      <c r="I2" s="159"/>
      <c r="J2" s="159"/>
      <c r="K2" s="159"/>
      <c r="L2" s="159"/>
      <c r="M2" s="158"/>
      <c r="N2" s="159"/>
      <c r="O2" s="159"/>
      <c r="P2" s="158"/>
      <c r="Q2" s="159"/>
      <c r="R2" s="158"/>
      <c r="S2" s="158"/>
    </row>
    <row r="3" spans="1:19" ht="18.75" customHeight="1">
      <c r="A3" s="151" t="str">
        <f>"单位名称："&amp;"禄劝彝族苗族自治县疾病预防控制中心"</f>
        <v>单位名称：禄劝彝族苗族自治县疾病预防控制中心</v>
      </c>
      <c r="B3" s="206"/>
      <c r="C3" s="206"/>
      <c r="D3" s="207"/>
      <c r="E3" s="207"/>
      <c r="F3" s="207"/>
      <c r="G3" s="207"/>
      <c r="H3" s="207"/>
      <c r="I3" s="4"/>
      <c r="J3" s="4"/>
      <c r="K3" s="4"/>
      <c r="L3" s="4"/>
      <c r="R3" s="5"/>
      <c r="S3" s="59" t="s">
        <v>1</v>
      </c>
    </row>
    <row r="4" spans="1:19" ht="15.75" customHeight="1">
      <c r="A4" s="181" t="s">
        <v>180</v>
      </c>
      <c r="B4" s="218" t="s">
        <v>181</v>
      </c>
      <c r="C4" s="218" t="s">
        <v>410</v>
      </c>
      <c r="D4" s="220" t="s">
        <v>411</v>
      </c>
      <c r="E4" s="220" t="s">
        <v>412</v>
      </c>
      <c r="F4" s="220" t="s">
        <v>413</v>
      </c>
      <c r="G4" s="220" t="s">
        <v>414</v>
      </c>
      <c r="H4" s="220" t="s">
        <v>415</v>
      </c>
      <c r="I4" s="208" t="s">
        <v>188</v>
      </c>
      <c r="J4" s="208"/>
      <c r="K4" s="208"/>
      <c r="L4" s="208"/>
      <c r="M4" s="164"/>
      <c r="N4" s="208"/>
      <c r="O4" s="208"/>
      <c r="P4" s="163"/>
      <c r="Q4" s="208"/>
      <c r="R4" s="164"/>
      <c r="S4" s="165"/>
    </row>
    <row r="5" spans="1:19" ht="17.25" customHeight="1">
      <c r="A5" s="183"/>
      <c r="B5" s="219"/>
      <c r="C5" s="219"/>
      <c r="D5" s="221"/>
      <c r="E5" s="221"/>
      <c r="F5" s="221"/>
      <c r="G5" s="221"/>
      <c r="H5" s="221"/>
      <c r="I5" s="221" t="s">
        <v>55</v>
      </c>
      <c r="J5" s="221" t="s">
        <v>58</v>
      </c>
      <c r="K5" s="221" t="s">
        <v>416</v>
      </c>
      <c r="L5" s="221" t="s">
        <v>417</v>
      </c>
      <c r="M5" s="223" t="s">
        <v>418</v>
      </c>
      <c r="N5" s="209" t="s">
        <v>419</v>
      </c>
      <c r="O5" s="209"/>
      <c r="P5" s="210"/>
      <c r="Q5" s="209"/>
      <c r="R5" s="211"/>
      <c r="S5" s="212"/>
    </row>
    <row r="6" spans="1:19" ht="54" customHeight="1">
      <c r="A6" s="182"/>
      <c r="B6" s="212"/>
      <c r="C6" s="212"/>
      <c r="D6" s="222"/>
      <c r="E6" s="222"/>
      <c r="F6" s="222"/>
      <c r="G6" s="222"/>
      <c r="H6" s="222"/>
      <c r="I6" s="222"/>
      <c r="J6" s="222" t="s">
        <v>57</v>
      </c>
      <c r="K6" s="222"/>
      <c r="L6" s="222"/>
      <c r="M6" s="224"/>
      <c r="N6" s="47" t="s">
        <v>57</v>
      </c>
      <c r="O6" s="47" t="s">
        <v>64</v>
      </c>
      <c r="P6" s="46" t="s">
        <v>65</v>
      </c>
      <c r="Q6" s="47" t="s">
        <v>66</v>
      </c>
      <c r="R6" s="50" t="s">
        <v>67</v>
      </c>
      <c r="S6" s="46" t="s">
        <v>68</v>
      </c>
    </row>
    <row r="7" spans="1:19" ht="18" customHeight="1">
      <c r="A7" s="53">
        <v>1</v>
      </c>
      <c r="B7" s="53" t="s">
        <v>83</v>
      </c>
      <c r="C7" s="54">
        <v>3</v>
      </c>
      <c r="D7" s="54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</row>
    <row r="8" spans="1:19" ht="21" customHeight="1">
      <c r="A8" s="55" t="s">
        <v>408</v>
      </c>
      <c r="B8" s="56"/>
      <c r="C8" s="56"/>
      <c r="D8" s="57"/>
      <c r="E8" s="57"/>
      <c r="F8" s="57"/>
      <c r="G8" s="58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21" customHeight="1">
      <c r="A9" s="213" t="s">
        <v>171</v>
      </c>
      <c r="B9" s="214"/>
      <c r="C9" s="214"/>
      <c r="D9" s="215"/>
      <c r="E9" s="215"/>
      <c r="F9" s="215"/>
      <c r="G9" s="121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21" customHeight="1">
      <c r="A10" s="151" t="s">
        <v>420</v>
      </c>
      <c r="B10" s="160"/>
      <c r="C10" s="160"/>
      <c r="D10" s="151"/>
      <c r="E10" s="151"/>
      <c r="F10" s="151"/>
      <c r="G10" s="216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</row>
  </sheetData>
  <mergeCells count="19"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  <mergeCell ref="A2:S2"/>
    <mergeCell ref="A3:H3"/>
    <mergeCell ref="I4:S4"/>
    <mergeCell ref="N5:S5"/>
    <mergeCell ref="A9:G9"/>
  </mergeCells>
  <phoneticPr fontId="17" type="noConversion"/>
  <printOptions horizontalCentered="1"/>
  <pageMargins left="0.96" right="0.96" top="0.72" bottom="0.72" header="0" footer="0"/>
  <pageSetup paperSize="9" scale="6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T9"/>
  <sheetViews>
    <sheetView showZeros="0" workbookViewId="0">
      <selection activeCell="B22" sqref="B22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6.5" customHeight="1">
      <c r="A1" s="39"/>
      <c r="B1" s="44"/>
      <c r="C1" s="44"/>
      <c r="D1" s="44"/>
      <c r="E1" s="44"/>
      <c r="F1" s="44"/>
      <c r="G1" s="44"/>
      <c r="H1" s="39"/>
      <c r="I1" s="39"/>
      <c r="J1" s="39"/>
      <c r="K1" s="39"/>
      <c r="L1" s="39"/>
      <c r="M1" s="39"/>
      <c r="N1" s="49"/>
      <c r="O1" s="39"/>
      <c r="P1" s="39"/>
      <c r="Q1" s="44"/>
      <c r="R1" s="39"/>
      <c r="S1" s="51"/>
      <c r="T1" s="51" t="s">
        <v>421</v>
      </c>
    </row>
    <row r="2" spans="1:20" ht="41.25" customHeight="1">
      <c r="A2" s="205" t="str">
        <f>"2025"&amp;"年部门政府购买服务预算表"</f>
        <v>2025年部门政府购买服务预算表</v>
      </c>
      <c r="B2" s="158"/>
      <c r="C2" s="158"/>
      <c r="D2" s="158"/>
      <c r="E2" s="158"/>
      <c r="F2" s="158"/>
      <c r="G2" s="158"/>
      <c r="H2" s="225"/>
      <c r="I2" s="225"/>
      <c r="J2" s="225"/>
      <c r="K2" s="225"/>
      <c r="L2" s="225"/>
      <c r="M2" s="225"/>
      <c r="N2" s="226"/>
      <c r="O2" s="225"/>
      <c r="P2" s="225"/>
      <c r="Q2" s="158"/>
      <c r="R2" s="225"/>
      <c r="S2" s="226"/>
      <c r="T2" s="158"/>
    </row>
    <row r="3" spans="1:20" ht="22.5" customHeight="1">
      <c r="A3" s="227" t="str">
        <f>"单位名称："&amp;"禄劝彝族苗族自治县疾病预防控制中心"</f>
        <v>单位名称：禄劝彝族苗族自治县疾病预防控制中心</v>
      </c>
      <c r="B3" s="206"/>
      <c r="C3" s="206"/>
      <c r="D3" s="206"/>
      <c r="E3" s="206"/>
      <c r="F3" s="206"/>
      <c r="G3" s="206"/>
      <c r="H3" s="228"/>
      <c r="I3" s="228"/>
      <c r="J3" s="38"/>
      <c r="K3" s="38"/>
      <c r="L3" s="38"/>
      <c r="M3" s="38"/>
      <c r="N3" s="49"/>
      <c r="O3" s="39"/>
      <c r="P3" s="39"/>
      <c r="Q3" s="44"/>
      <c r="R3" s="39"/>
      <c r="S3" s="52"/>
      <c r="T3" s="51" t="s">
        <v>1</v>
      </c>
    </row>
    <row r="4" spans="1:20" ht="24" customHeight="1">
      <c r="A4" s="181" t="s">
        <v>180</v>
      </c>
      <c r="B4" s="218" t="s">
        <v>181</v>
      </c>
      <c r="C4" s="218" t="s">
        <v>410</v>
      </c>
      <c r="D4" s="218" t="s">
        <v>422</v>
      </c>
      <c r="E4" s="218" t="s">
        <v>423</v>
      </c>
      <c r="F4" s="218" t="s">
        <v>424</v>
      </c>
      <c r="G4" s="218" t="s">
        <v>425</v>
      </c>
      <c r="H4" s="220" t="s">
        <v>426</v>
      </c>
      <c r="I4" s="220" t="s">
        <v>427</v>
      </c>
      <c r="J4" s="208" t="s">
        <v>188</v>
      </c>
      <c r="K4" s="208"/>
      <c r="L4" s="208"/>
      <c r="M4" s="208"/>
      <c r="N4" s="164"/>
      <c r="O4" s="208"/>
      <c r="P4" s="208"/>
      <c r="Q4" s="163"/>
      <c r="R4" s="208"/>
      <c r="S4" s="164"/>
      <c r="T4" s="165"/>
    </row>
    <row r="5" spans="1:20" ht="24" customHeight="1">
      <c r="A5" s="183"/>
      <c r="B5" s="219"/>
      <c r="C5" s="219"/>
      <c r="D5" s="219"/>
      <c r="E5" s="219"/>
      <c r="F5" s="219"/>
      <c r="G5" s="219"/>
      <c r="H5" s="221"/>
      <c r="I5" s="221"/>
      <c r="J5" s="221" t="s">
        <v>55</v>
      </c>
      <c r="K5" s="221" t="s">
        <v>58</v>
      </c>
      <c r="L5" s="221" t="s">
        <v>416</v>
      </c>
      <c r="M5" s="221" t="s">
        <v>417</v>
      </c>
      <c r="N5" s="223" t="s">
        <v>418</v>
      </c>
      <c r="O5" s="209" t="s">
        <v>419</v>
      </c>
      <c r="P5" s="209"/>
      <c r="Q5" s="210"/>
      <c r="R5" s="209"/>
      <c r="S5" s="211"/>
      <c r="T5" s="212"/>
    </row>
    <row r="6" spans="1:20" ht="54" customHeight="1">
      <c r="A6" s="182"/>
      <c r="B6" s="212"/>
      <c r="C6" s="212"/>
      <c r="D6" s="212"/>
      <c r="E6" s="212"/>
      <c r="F6" s="212"/>
      <c r="G6" s="212"/>
      <c r="H6" s="222"/>
      <c r="I6" s="222"/>
      <c r="J6" s="222"/>
      <c r="K6" s="222" t="s">
        <v>57</v>
      </c>
      <c r="L6" s="222"/>
      <c r="M6" s="222"/>
      <c r="N6" s="224"/>
      <c r="O6" s="47" t="s">
        <v>57</v>
      </c>
      <c r="P6" s="47" t="s">
        <v>64</v>
      </c>
      <c r="Q6" s="46" t="s">
        <v>65</v>
      </c>
      <c r="R6" s="47" t="s">
        <v>66</v>
      </c>
      <c r="S6" s="50" t="s">
        <v>67</v>
      </c>
      <c r="T6" s="46" t="s">
        <v>68</v>
      </c>
    </row>
    <row r="7" spans="1:20" ht="17.25" customHeight="1">
      <c r="A7" s="9">
        <v>1</v>
      </c>
      <c r="B7" s="46">
        <v>2</v>
      </c>
      <c r="C7" s="9">
        <v>3</v>
      </c>
      <c r="D7" s="9">
        <v>4</v>
      </c>
      <c r="E7" s="46">
        <v>5</v>
      </c>
      <c r="F7" s="9">
        <v>6</v>
      </c>
      <c r="G7" s="9">
        <v>7</v>
      </c>
      <c r="H7" s="46">
        <v>8</v>
      </c>
      <c r="I7" s="9">
        <v>9</v>
      </c>
      <c r="J7" s="9">
        <v>10</v>
      </c>
      <c r="K7" s="46">
        <v>11</v>
      </c>
      <c r="L7" s="9">
        <v>12</v>
      </c>
      <c r="M7" s="9">
        <v>13</v>
      </c>
      <c r="N7" s="46">
        <v>14</v>
      </c>
      <c r="O7" s="9">
        <v>15</v>
      </c>
      <c r="P7" s="9">
        <v>16</v>
      </c>
      <c r="Q7" s="46">
        <v>17</v>
      </c>
      <c r="R7" s="9">
        <v>18</v>
      </c>
      <c r="S7" s="9">
        <v>19</v>
      </c>
      <c r="T7" s="9">
        <v>20</v>
      </c>
    </row>
    <row r="8" spans="1:20" ht="21" customHeight="1">
      <c r="A8" s="48" t="s">
        <v>408</v>
      </c>
      <c r="B8" s="48"/>
      <c r="C8" s="48"/>
      <c r="D8" s="48"/>
      <c r="E8" s="48"/>
      <c r="F8" s="48"/>
      <c r="G8" s="48"/>
      <c r="H8" s="48"/>
      <c r="I8" s="48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21" customHeight="1">
      <c r="A9" s="213" t="s">
        <v>171</v>
      </c>
      <c r="B9" s="214"/>
      <c r="C9" s="214"/>
      <c r="D9" s="214"/>
      <c r="E9" s="214"/>
      <c r="F9" s="214"/>
      <c r="G9" s="214"/>
      <c r="H9" s="215"/>
      <c r="I9" s="120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</sheetData>
  <mergeCells count="19">
    <mergeCell ref="L5:L6"/>
    <mergeCell ref="M5:M6"/>
    <mergeCell ref="N5:N6"/>
    <mergeCell ref="A2:T2"/>
    <mergeCell ref="A3:I3"/>
    <mergeCell ref="J4:T4"/>
    <mergeCell ref="O5:T5"/>
    <mergeCell ref="J5:J6"/>
    <mergeCell ref="K5:K6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honeticPr fontId="17" type="noConversion"/>
  <printOptions horizontalCentered="1"/>
  <pageMargins left="0.96" right="0.96" top="0.72" bottom="0.72" header="0" footer="0"/>
  <pageSetup paperSize="9" scale="6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8"/>
  <sheetViews>
    <sheetView showZeros="0" workbookViewId="0">
      <selection activeCell="A7" sqref="A7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7.25" customHeight="1">
      <c r="D1" s="37"/>
      <c r="W1" s="2"/>
      <c r="X1" s="2" t="s">
        <v>428</v>
      </c>
    </row>
    <row r="2" spans="1:24" ht="41.25" customHeight="1">
      <c r="A2" s="205" t="str">
        <f>"2025"&amp;"年对下转移支付预算表"</f>
        <v>2025年对下转移支付预算表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8"/>
      <c r="X2" s="158"/>
    </row>
    <row r="3" spans="1:24" ht="18" customHeight="1">
      <c r="A3" s="227" t="str">
        <f>"单位名称："&amp;"禄劝彝族苗族自治县疾病预防控制中心"</f>
        <v>单位名称：禄劝彝族苗族自治县疾病预防控制中心</v>
      </c>
      <c r="B3" s="228"/>
      <c r="C3" s="228"/>
      <c r="D3" s="229"/>
      <c r="E3" s="230"/>
      <c r="F3" s="230"/>
      <c r="G3" s="230"/>
      <c r="H3" s="230"/>
      <c r="I3" s="230"/>
      <c r="W3" s="5"/>
      <c r="X3" s="5" t="s">
        <v>1</v>
      </c>
    </row>
    <row r="4" spans="1:24" ht="19.5" customHeight="1">
      <c r="A4" s="180" t="s">
        <v>429</v>
      </c>
      <c r="B4" s="166" t="s">
        <v>188</v>
      </c>
      <c r="C4" s="140"/>
      <c r="D4" s="140"/>
      <c r="E4" s="166" t="s">
        <v>430</v>
      </c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63"/>
      <c r="X4" s="165"/>
    </row>
    <row r="5" spans="1:24" ht="40.5" customHeight="1">
      <c r="A5" s="145"/>
      <c r="B5" s="14" t="s">
        <v>55</v>
      </c>
      <c r="C5" s="6" t="s">
        <v>58</v>
      </c>
      <c r="D5" s="40" t="s">
        <v>416</v>
      </c>
      <c r="E5" s="23" t="s">
        <v>431</v>
      </c>
      <c r="F5" s="23" t="s">
        <v>432</v>
      </c>
      <c r="G5" s="23" t="s">
        <v>433</v>
      </c>
      <c r="H5" s="23" t="s">
        <v>434</v>
      </c>
      <c r="I5" s="23" t="s">
        <v>435</v>
      </c>
      <c r="J5" s="23" t="s">
        <v>436</v>
      </c>
      <c r="K5" s="23" t="s">
        <v>437</v>
      </c>
      <c r="L5" s="23" t="s">
        <v>438</v>
      </c>
      <c r="M5" s="23" t="s">
        <v>439</v>
      </c>
      <c r="N5" s="23" t="s">
        <v>440</v>
      </c>
      <c r="O5" s="23" t="s">
        <v>441</v>
      </c>
      <c r="P5" s="23" t="s">
        <v>442</v>
      </c>
      <c r="Q5" s="23" t="s">
        <v>443</v>
      </c>
      <c r="R5" s="23" t="s">
        <v>444</v>
      </c>
      <c r="S5" s="23" t="s">
        <v>445</v>
      </c>
      <c r="T5" s="23" t="s">
        <v>446</v>
      </c>
      <c r="U5" s="23" t="s">
        <v>447</v>
      </c>
      <c r="V5" s="23" t="s">
        <v>448</v>
      </c>
      <c r="W5" s="23" t="s">
        <v>449</v>
      </c>
      <c r="X5" s="43" t="s">
        <v>450</v>
      </c>
    </row>
    <row r="6" spans="1:24" ht="19.5" customHeight="1">
      <c r="A6" s="10">
        <v>1</v>
      </c>
      <c r="B6" s="10">
        <v>2</v>
      </c>
      <c r="C6" s="10">
        <v>3</v>
      </c>
      <c r="D6" s="41">
        <v>4</v>
      </c>
      <c r="E6" s="18">
        <v>5</v>
      </c>
      <c r="F6" s="10">
        <v>6</v>
      </c>
      <c r="G6" s="10">
        <v>7</v>
      </c>
      <c r="H6" s="41">
        <v>8</v>
      </c>
      <c r="I6" s="10">
        <v>9</v>
      </c>
      <c r="J6" s="10">
        <v>10</v>
      </c>
      <c r="K6" s="10">
        <v>11</v>
      </c>
      <c r="L6" s="41">
        <v>12</v>
      </c>
      <c r="M6" s="10">
        <v>13</v>
      </c>
      <c r="N6" s="10">
        <v>14</v>
      </c>
      <c r="O6" s="10">
        <v>15</v>
      </c>
      <c r="P6" s="41">
        <v>16</v>
      </c>
      <c r="Q6" s="10">
        <v>17</v>
      </c>
      <c r="R6" s="10">
        <v>18</v>
      </c>
      <c r="S6" s="10">
        <v>19</v>
      </c>
      <c r="T6" s="41">
        <v>20</v>
      </c>
      <c r="U6" s="41">
        <v>21</v>
      </c>
      <c r="V6" s="41">
        <v>22</v>
      </c>
      <c r="W6" s="18">
        <v>23</v>
      </c>
      <c r="X6" s="18">
        <v>24</v>
      </c>
    </row>
    <row r="7" spans="1:24" ht="19.5" customHeight="1">
      <c r="A7" s="15" t="s">
        <v>408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4" ht="19.5" customHeight="1">
      <c r="A8" s="35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</sheetData>
  <mergeCells count="5">
    <mergeCell ref="A2:X2"/>
    <mergeCell ref="A3:I3"/>
    <mergeCell ref="B4:D4"/>
    <mergeCell ref="E4:X4"/>
    <mergeCell ref="A4:A5"/>
  </mergeCells>
  <phoneticPr fontId="17" type="noConversion"/>
  <printOptions horizontalCentered="1"/>
  <pageMargins left="0.96" right="0.96" top="0.72" bottom="0.72" header="0" footer="0"/>
  <pageSetup paperSize="9" scale="57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7"/>
  <sheetViews>
    <sheetView showZeros="0" workbookViewId="0">
      <selection activeCell="E36" sqref="E36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6.5" customHeight="1">
      <c r="J1" s="2" t="s">
        <v>451</v>
      </c>
    </row>
    <row r="2" spans="1:10" ht="41.25" customHeight="1">
      <c r="A2" s="186" t="str">
        <f>"2025"&amp;"年对下转移支付绩效目标表"</f>
        <v>2025年对下转移支付绩效目标表</v>
      </c>
      <c r="B2" s="159"/>
      <c r="C2" s="159"/>
      <c r="D2" s="159"/>
      <c r="E2" s="159"/>
      <c r="F2" s="158"/>
      <c r="G2" s="159"/>
      <c r="H2" s="158"/>
      <c r="I2" s="158"/>
      <c r="J2" s="159"/>
    </row>
    <row r="3" spans="1:10" ht="17.25" customHeight="1">
      <c r="A3" s="160" t="str">
        <f>"单位名称："&amp;"禄劝彝族苗族自治县疾病预防控制中心"</f>
        <v>单位名称：禄劝彝族苗族自治县疾病预防控制中心</v>
      </c>
      <c r="B3" s="101"/>
      <c r="C3" s="101"/>
      <c r="D3" s="101"/>
      <c r="E3" s="101"/>
      <c r="F3" s="101"/>
      <c r="G3" s="101"/>
      <c r="H3" s="101"/>
    </row>
    <row r="4" spans="1:10" ht="44.25" customHeight="1">
      <c r="A4" s="33" t="s">
        <v>429</v>
      </c>
      <c r="B4" s="33" t="s">
        <v>300</v>
      </c>
      <c r="C4" s="33" t="s">
        <v>301</v>
      </c>
      <c r="D4" s="33" t="s">
        <v>302</v>
      </c>
      <c r="E4" s="33" t="s">
        <v>303</v>
      </c>
      <c r="F4" s="34" t="s">
        <v>304</v>
      </c>
      <c r="G4" s="33" t="s">
        <v>305</v>
      </c>
      <c r="H4" s="34" t="s">
        <v>306</v>
      </c>
      <c r="I4" s="34" t="s">
        <v>307</v>
      </c>
      <c r="J4" s="33" t="s">
        <v>308</v>
      </c>
    </row>
    <row r="5" spans="1:10" ht="14.25" customHeight="1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4">
        <v>6</v>
      </c>
      <c r="G5" s="33">
        <v>7</v>
      </c>
      <c r="H5" s="34">
        <v>8</v>
      </c>
      <c r="I5" s="34">
        <v>9</v>
      </c>
      <c r="J5" s="33">
        <v>10</v>
      </c>
    </row>
    <row r="6" spans="1:10" ht="42" customHeight="1">
      <c r="A6" s="15" t="s">
        <v>408</v>
      </c>
      <c r="B6" s="35"/>
      <c r="C6" s="35"/>
      <c r="D6" s="35"/>
      <c r="E6" s="26"/>
      <c r="F6" s="36"/>
      <c r="G6" s="26"/>
      <c r="H6" s="36"/>
      <c r="I6" s="36"/>
      <c r="J6" s="26"/>
    </row>
    <row r="7" spans="1:10" ht="42" customHeight="1">
      <c r="A7" s="15"/>
      <c r="B7" s="11"/>
      <c r="C7" s="11"/>
      <c r="D7" s="11"/>
      <c r="E7" s="15"/>
      <c r="F7" s="11"/>
      <c r="G7" s="15"/>
      <c r="H7" s="11"/>
      <c r="I7" s="11"/>
      <c r="J7" s="15"/>
    </row>
  </sheetData>
  <mergeCells count="2">
    <mergeCell ref="A2:J2"/>
    <mergeCell ref="A3:H3"/>
  </mergeCells>
  <phoneticPr fontId="17" type="noConversion"/>
  <printOptions horizontalCentered="1"/>
  <pageMargins left="0.96" right="0.96" top="0.72" bottom="0.72" header="0" footer="0"/>
  <pageSetup paperSize="9" scale="6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I8"/>
  <sheetViews>
    <sheetView showZeros="0" workbookViewId="0">
      <selection activeCell="A7" sqref="A7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231" t="s">
        <v>452</v>
      </c>
      <c r="B1" s="232"/>
      <c r="C1" s="232"/>
      <c r="D1" s="233"/>
      <c r="E1" s="233"/>
      <c r="F1" s="233"/>
      <c r="G1" s="232"/>
      <c r="H1" s="232"/>
      <c r="I1" s="233"/>
    </row>
    <row r="2" spans="1:9" ht="41.25" customHeight="1">
      <c r="A2" s="100" t="str">
        <f>"2025"&amp;"年新增资产配置预算表"</f>
        <v>2025年新增资产配置预算表</v>
      </c>
      <c r="B2" s="150"/>
      <c r="C2" s="150"/>
      <c r="D2" s="149"/>
      <c r="E2" s="149"/>
      <c r="F2" s="149"/>
      <c r="G2" s="150"/>
      <c r="H2" s="150"/>
      <c r="I2" s="149"/>
    </row>
    <row r="3" spans="1:9" ht="14.25" customHeight="1">
      <c r="A3" s="102" t="str">
        <f>"单位名称："&amp;"禄劝彝族苗族自治县疾病预防控制中心"</f>
        <v>单位名称：禄劝彝族苗族自治县疾病预防控制中心</v>
      </c>
      <c r="B3" s="234"/>
      <c r="C3" s="234"/>
      <c r="D3" s="22"/>
      <c r="F3" s="21"/>
      <c r="G3" s="20"/>
      <c r="H3" s="20"/>
      <c r="I3" s="32" t="s">
        <v>1</v>
      </c>
    </row>
    <row r="4" spans="1:9" ht="28.5" customHeight="1">
      <c r="A4" s="153" t="s">
        <v>180</v>
      </c>
      <c r="B4" s="154" t="s">
        <v>181</v>
      </c>
      <c r="C4" s="113" t="s">
        <v>453</v>
      </c>
      <c r="D4" s="153" t="s">
        <v>454</v>
      </c>
      <c r="E4" s="153" t="s">
        <v>455</v>
      </c>
      <c r="F4" s="153" t="s">
        <v>456</v>
      </c>
      <c r="G4" s="154" t="s">
        <v>457</v>
      </c>
      <c r="H4" s="235"/>
      <c r="I4" s="153"/>
    </row>
    <row r="5" spans="1:9" ht="21" customHeight="1">
      <c r="A5" s="113"/>
      <c r="B5" s="157"/>
      <c r="C5" s="157"/>
      <c r="D5" s="156"/>
      <c r="E5" s="157"/>
      <c r="F5" s="157"/>
      <c r="G5" s="23" t="s">
        <v>414</v>
      </c>
      <c r="H5" s="23" t="s">
        <v>458</v>
      </c>
      <c r="I5" s="23" t="s">
        <v>459</v>
      </c>
    </row>
    <row r="6" spans="1:9" ht="17.25" customHeight="1">
      <c r="A6" s="24" t="s">
        <v>82</v>
      </c>
      <c r="B6" s="25" t="s">
        <v>83</v>
      </c>
      <c r="C6" s="24" t="s">
        <v>84</v>
      </c>
      <c r="D6" s="26" t="s">
        <v>85</v>
      </c>
      <c r="E6" s="24" t="s">
        <v>86</v>
      </c>
      <c r="F6" s="25" t="s">
        <v>87</v>
      </c>
      <c r="G6" s="27" t="s">
        <v>88</v>
      </c>
      <c r="H6" s="26" t="s">
        <v>89</v>
      </c>
      <c r="I6" s="26">
        <v>9</v>
      </c>
    </row>
    <row r="7" spans="1:9" ht="19.5" customHeight="1">
      <c r="A7" s="28" t="s">
        <v>408</v>
      </c>
      <c r="B7" s="17"/>
      <c r="C7" s="17"/>
      <c r="D7" s="15"/>
      <c r="E7" s="11"/>
      <c r="F7" s="27"/>
      <c r="G7" s="29"/>
      <c r="H7" s="30"/>
      <c r="I7" s="30"/>
    </row>
    <row r="8" spans="1:9" ht="19.5" customHeight="1">
      <c r="A8" s="236" t="s">
        <v>55</v>
      </c>
      <c r="B8" s="237"/>
      <c r="C8" s="237"/>
      <c r="D8" s="238"/>
      <c r="E8" s="239"/>
      <c r="F8" s="239"/>
      <c r="G8" s="29"/>
      <c r="H8" s="30"/>
      <c r="I8" s="30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honeticPr fontId="17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0"/>
  <sheetViews>
    <sheetView showZeros="0" workbookViewId="0">
      <selection activeCell="A8" sqref="A8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D1" s="1"/>
      <c r="E1" s="1"/>
      <c r="F1" s="1"/>
      <c r="G1" s="1"/>
      <c r="K1" s="2" t="s">
        <v>460</v>
      </c>
    </row>
    <row r="2" spans="1:11" ht="41.25" customHeight="1">
      <c r="A2" s="159" t="str">
        <f>"2025"&amp;"年上级转移支付补助项目支出预算表"</f>
        <v>2025年上级转移支付补助项目支出预算表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13.5" customHeight="1">
      <c r="A3" s="160" t="str">
        <f>"单位名称："&amp;"禄劝彝族苗族自治县疾病预防控制中心"</f>
        <v>单位名称：禄劝彝族苗族自治县疾病预防控制中心</v>
      </c>
      <c r="B3" s="161"/>
      <c r="C3" s="161"/>
      <c r="D3" s="161"/>
      <c r="E3" s="161"/>
      <c r="F3" s="161"/>
      <c r="G3" s="161"/>
      <c r="H3" s="4"/>
      <c r="I3" s="4"/>
      <c r="J3" s="4"/>
      <c r="K3" s="5" t="s">
        <v>1</v>
      </c>
    </row>
    <row r="4" spans="1:11" ht="21.75" customHeight="1">
      <c r="A4" s="172" t="s">
        <v>266</v>
      </c>
      <c r="B4" s="172" t="s">
        <v>183</v>
      </c>
      <c r="C4" s="172" t="s">
        <v>267</v>
      </c>
      <c r="D4" s="181" t="s">
        <v>184</v>
      </c>
      <c r="E4" s="181" t="s">
        <v>185</v>
      </c>
      <c r="F4" s="181" t="s">
        <v>268</v>
      </c>
      <c r="G4" s="181" t="s">
        <v>269</v>
      </c>
      <c r="H4" s="180" t="s">
        <v>55</v>
      </c>
      <c r="I4" s="166" t="s">
        <v>461</v>
      </c>
      <c r="J4" s="140"/>
      <c r="K4" s="141"/>
    </row>
    <row r="5" spans="1:11" ht="21.75" customHeight="1">
      <c r="A5" s="178"/>
      <c r="B5" s="178"/>
      <c r="C5" s="178"/>
      <c r="D5" s="183"/>
      <c r="E5" s="183"/>
      <c r="F5" s="183"/>
      <c r="G5" s="183"/>
      <c r="H5" s="168"/>
      <c r="I5" s="181" t="s">
        <v>58</v>
      </c>
      <c r="J5" s="181" t="s">
        <v>59</v>
      </c>
      <c r="K5" s="181" t="s">
        <v>60</v>
      </c>
    </row>
    <row r="6" spans="1:11" ht="40.5" customHeight="1">
      <c r="A6" s="173"/>
      <c r="B6" s="173"/>
      <c r="C6" s="173"/>
      <c r="D6" s="182"/>
      <c r="E6" s="182"/>
      <c r="F6" s="182"/>
      <c r="G6" s="182"/>
      <c r="H6" s="145"/>
      <c r="I6" s="182" t="s">
        <v>57</v>
      </c>
      <c r="J6" s="182"/>
      <c r="K6" s="182"/>
    </row>
    <row r="7" spans="1:11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8">
        <v>10</v>
      </c>
      <c r="K7" s="18">
        <v>11</v>
      </c>
    </row>
    <row r="8" spans="1:11" ht="18.75" customHeight="1">
      <c r="A8" s="15" t="s">
        <v>408</v>
      </c>
      <c r="B8" s="11"/>
      <c r="C8" s="15"/>
      <c r="D8" s="15"/>
      <c r="E8" s="15"/>
      <c r="F8" s="15"/>
      <c r="G8" s="15"/>
      <c r="H8" s="16"/>
      <c r="I8" s="19"/>
      <c r="J8" s="19"/>
      <c r="K8" s="16"/>
    </row>
    <row r="9" spans="1:11" ht="18.75" customHeight="1">
      <c r="A9" s="17"/>
      <c r="B9" s="11"/>
      <c r="C9" s="11"/>
      <c r="D9" s="11"/>
      <c r="E9" s="11"/>
      <c r="F9" s="11"/>
      <c r="G9" s="11"/>
      <c r="H9" s="13"/>
      <c r="I9" s="13"/>
      <c r="J9" s="13"/>
      <c r="K9" s="16"/>
    </row>
    <row r="10" spans="1:11" ht="18.75" customHeight="1">
      <c r="A10" s="174" t="s">
        <v>171</v>
      </c>
      <c r="B10" s="175"/>
      <c r="C10" s="175"/>
      <c r="D10" s="175"/>
      <c r="E10" s="175"/>
      <c r="F10" s="175"/>
      <c r="G10" s="133"/>
      <c r="H10" s="13"/>
      <c r="I10" s="13"/>
      <c r="J10" s="13"/>
      <c r="K10" s="16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0"/>
  <sheetViews>
    <sheetView showZeros="0" workbookViewId="0">
      <selection activeCell="A36" sqref="A36:XFD36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3.5" customHeight="1">
      <c r="D1" s="1"/>
      <c r="G1" s="2" t="s">
        <v>462</v>
      </c>
    </row>
    <row r="2" spans="1:7" ht="41.25" customHeight="1">
      <c r="A2" s="159" t="str">
        <f>"2025"&amp;"年部门项目中期规划预算表"</f>
        <v>2025年部门项目中期规划预算表</v>
      </c>
      <c r="B2" s="159"/>
      <c r="C2" s="159"/>
      <c r="D2" s="159"/>
      <c r="E2" s="159"/>
      <c r="F2" s="159"/>
      <c r="G2" s="159"/>
    </row>
    <row r="3" spans="1:7" ht="13.5" customHeight="1">
      <c r="A3" s="160" t="str">
        <f>"单位名称："&amp;"禄劝彝族苗族自治县疾病预防控制中心"</f>
        <v>单位名称：禄劝彝族苗族自治县疾病预防控制中心</v>
      </c>
      <c r="B3" s="161"/>
      <c r="C3" s="161"/>
      <c r="D3" s="161"/>
      <c r="E3" s="4"/>
      <c r="F3" s="4"/>
      <c r="G3" s="5" t="s">
        <v>1</v>
      </c>
    </row>
    <row r="4" spans="1:7" ht="21.75" customHeight="1">
      <c r="A4" s="172" t="s">
        <v>267</v>
      </c>
      <c r="B4" s="172" t="s">
        <v>266</v>
      </c>
      <c r="C4" s="172" t="s">
        <v>183</v>
      </c>
      <c r="D4" s="181" t="s">
        <v>463</v>
      </c>
      <c r="E4" s="166" t="s">
        <v>58</v>
      </c>
      <c r="F4" s="140"/>
      <c r="G4" s="141"/>
    </row>
    <row r="5" spans="1:7" ht="21.75" customHeight="1">
      <c r="A5" s="178"/>
      <c r="B5" s="178"/>
      <c r="C5" s="178"/>
      <c r="D5" s="183"/>
      <c r="E5" s="243" t="str">
        <f>"2025"&amp;"年"</f>
        <v>2025年</v>
      </c>
      <c r="F5" s="181" t="str">
        <f>("2025"+1)&amp;"年"</f>
        <v>2026年</v>
      </c>
      <c r="G5" s="181" t="str">
        <f>("2025"+2)&amp;"年"</f>
        <v>2027年</v>
      </c>
    </row>
    <row r="6" spans="1:7" ht="40.5" customHeight="1">
      <c r="A6" s="173"/>
      <c r="B6" s="173"/>
      <c r="C6" s="173"/>
      <c r="D6" s="182"/>
      <c r="E6" s="145"/>
      <c r="F6" s="182" t="s">
        <v>57</v>
      </c>
      <c r="G6" s="182"/>
    </row>
    <row r="7" spans="1:7" ht="15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ht="17.25" customHeight="1">
      <c r="A8" s="11" t="s">
        <v>408</v>
      </c>
      <c r="B8" s="12"/>
      <c r="C8" s="12"/>
      <c r="D8" s="11"/>
      <c r="E8" s="13"/>
      <c r="F8" s="13"/>
      <c r="G8" s="13"/>
    </row>
    <row r="9" spans="1:7" ht="18.75" customHeight="1">
      <c r="A9" s="11"/>
      <c r="B9" s="11"/>
      <c r="C9" s="11"/>
      <c r="D9" s="11"/>
      <c r="E9" s="13"/>
      <c r="F9" s="13"/>
      <c r="G9" s="13"/>
    </row>
    <row r="10" spans="1:7" ht="18.75" customHeight="1">
      <c r="A10" s="240" t="s">
        <v>55</v>
      </c>
      <c r="B10" s="241" t="s">
        <v>464</v>
      </c>
      <c r="C10" s="241"/>
      <c r="D10" s="242"/>
      <c r="E10" s="13"/>
      <c r="F10" s="13"/>
      <c r="G10" s="1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9"/>
  <sheetViews>
    <sheetView showGridLines="0" showZeros="0" workbookViewId="0">
      <selection activeCell="P15" sqref="P15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7.25" customHeight="1">
      <c r="A1" s="106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41.25" customHeight="1">
      <c r="A2" s="100" t="str">
        <f>"2025"&amp;"年部门收入预算表"</f>
        <v>2025年部门收入预算表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spans="1:19" ht="17.25" customHeight="1">
      <c r="A3" s="102" t="str">
        <f>"单位名称："&amp;"禄劝彝族苗族自治县疾病预防控制中心"</f>
        <v>单位名称：禄劝彝族苗族自治县疾病预防控制中心</v>
      </c>
      <c r="B3" s="101"/>
      <c r="S3" s="22" t="s">
        <v>1</v>
      </c>
    </row>
    <row r="4" spans="1:19" ht="21.75" customHeight="1">
      <c r="A4" s="115" t="s">
        <v>53</v>
      </c>
      <c r="B4" s="118" t="s">
        <v>54</v>
      </c>
      <c r="C4" s="118" t="s">
        <v>55</v>
      </c>
      <c r="D4" s="107" t="s">
        <v>56</v>
      </c>
      <c r="E4" s="107"/>
      <c r="F4" s="107"/>
      <c r="G4" s="107"/>
      <c r="H4" s="107"/>
      <c r="I4" s="108"/>
      <c r="J4" s="107"/>
      <c r="K4" s="107"/>
      <c r="L4" s="107"/>
      <c r="M4" s="107"/>
      <c r="N4" s="109"/>
      <c r="O4" s="107" t="s">
        <v>45</v>
      </c>
      <c r="P4" s="107"/>
      <c r="Q4" s="107"/>
      <c r="R4" s="107"/>
      <c r="S4" s="109"/>
    </row>
    <row r="5" spans="1:19" ht="27" customHeight="1">
      <c r="A5" s="116"/>
      <c r="B5" s="119"/>
      <c r="C5" s="119"/>
      <c r="D5" s="119" t="s">
        <v>57</v>
      </c>
      <c r="E5" s="119" t="s">
        <v>58</v>
      </c>
      <c r="F5" s="119" t="s">
        <v>59</v>
      </c>
      <c r="G5" s="119" t="s">
        <v>60</v>
      </c>
      <c r="H5" s="119" t="s">
        <v>61</v>
      </c>
      <c r="I5" s="110" t="s">
        <v>62</v>
      </c>
      <c r="J5" s="111"/>
      <c r="K5" s="111"/>
      <c r="L5" s="111"/>
      <c r="M5" s="111"/>
      <c r="N5" s="112"/>
      <c r="O5" s="119" t="s">
        <v>57</v>
      </c>
      <c r="P5" s="119" t="s">
        <v>58</v>
      </c>
      <c r="Q5" s="119" t="s">
        <v>59</v>
      </c>
      <c r="R5" s="119" t="s">
        <v>60</v>
      </c>
      <c r="S5" s="119" t="s">
        <v>63</v>
      </c>
    </row>
    <row r="6" spans="1:19" ht="30" customHeight="1">
      <c r="A6" s="117"/>
      <c r="B6" s="120"/>
      <c r="C6" s="121"/>
      <c r="D6" s="121"/>
      <c r="E6" s="121"/>
      <c r="F6" s="121"/>
      <c r="G6" s="121"/>
      <c r="H6" s="121"/>
      <c r="I6" s="36" t="s">
        <v>57</v>
      </c>
      <c r="J6" s="86" t="s">
        <v>64</v>
      </c>
      <c r="K6" s="86" t="s">
        <v>65</v>
      </c>
      <c r="L6" s="86" t="s">
        <v>66</v>
      </c>
      <c r="M6" s="86" t="s">
        <v>67</v>
      </c>
      <c r="N6" s="86" t="s">
        <v>68</v>
      </c>
      <c r="O6" s="122"/>
      <c r="P6" s="122"/>
      <c r="Q6" s="122"/>
      <c r="R6" s="122"/>
      <c r="S6" s="121"/>
    </row>
    <row r="7" spans="1:19" ht="15" customHeight="1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36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  <c r="S7" s="85">
        <v>19</v>
      </c>
    </row>
    <row r="8" spans="1:19" ht="18" customHeight="1">
      <c r="A8" s="11" t="s">
        <v>69</v>
      </c>
      <c r="B8" s="11" t="s">
        <v>70</v>
      </c>
      <c r="C8" s="42">
        <f>D8</f>
        <v>13672596.189999999</v>
      </c>
      <c r="D8" s="42">
        <f>E8</f>
        <v>13672596.189999999</v>
      </c>
      <c r="E8" s="42">
        <v>13672596.189999999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8" customHeight="1">
      <c r="A9" s="113" t="s">
        <v>55</v>
      </c>
      <c r="B9" s="114"/>
      <c r="C9" s="42">
        <f>D9</f>
        <v>13672597.189999999</v>
      </c>
      <c r="D9" s="42">
        <f>E9</f>
        <v>13672597.189999999</v>
      </c>
      <c r="E9" s="42">
        <v>13672597.189999999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</sheetData>
  <mergeCells count="20"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A1:S1"/>
    <mergeCell ref="A2:S2"/>
    <mergeCell ref="A3:B3"/>
    <mergeCell ref="D4:N4"/>
    <mergeCell ref="O4:S4"/>
  </mergeCells>
  <phoneticPr fontId="17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O26"/>
  <sheetViews>
    <sheetView showGridLines="0" showZeros="0" workbookViewId="0">
      <selection activeCell="F26" sqref="F26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7.25" customHeight="1">
      <c r="A1" s="123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41.25" customHeight="1">
      <c r="A2" s="100" t="str">
        <f>"2025"&amp;"年部门支出预算表"</f>
        <v>2025年部门支出预算表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17.25" customHeight="1">
      <c r="A3" s="102" t="str">
        <f>"单位名称："&amp;"禄劝彝族苗族自治县疾病预防控制中心"</f>
        <v>单位名称：禄劝彝族苗族自治县疾病预防控制中心</v>
      </c>
      <c r="B3" s="101"/>
      <c r="O3" s="22" t="s">
        <v>1</v>
      </c>
    </row>
    <row r="4" spans="1:15" ht="27" customHeight="1">
      <c r="A4" s="134" t="s">
        <v>72</v>
      </c>
      <c r="B4" s="134" t="s">
        <v>73</v>
      </c>
      <c r="C4" s="134" t="s">
        <v>55</v>
      </c>
      <c r="D4" s="124" t="s">
        <v>58</v>
      </c>
      <c r="E4" s="125"/>
      <c r="F4" s="126"/>
      <c r="G4" s="129" t="s">
        <v>59</v>
      </c>
      <c r="H4" s="129" t="s">
        <v>60</v>
      </c>
      <c r="I4" s="129" t="s">
        <v>74</v>
      </c>
      <c r="J4" s="124" t="s">
        <v>62</v>
      </c>
      <c r="K4" s="125"/>
      <c r="L4" s="125"/>
      <c r="M4" s="125"/>
      <c r="N4" s="127"/>
      <c r="O4" s="128"/>
    </row>
    <row r="5" spans="1:15" ht="42" customHeight="1">
      <c r="A5" s="135"/>
      <c r="B5" s="135"/>
      <c r="C5" s="130"/>
      <c r="D5" s="82" t="s">
        <v>57</v>
      </c>
      <c r="E5" s="82" t="s">
        <v>75</v>
      </c>
      <c r="F5" s="82" t="s">
        <v>76</v>
      </c>
      <c r="G5" s="130"/>
      <c r="H5" s="130"/>
      <c r="I5" s="131"/>
      <c r="J5" s="82" t="s">
        <v>57</v>
      </c>
      <c r="K5" s="77" t="s">
        <v>77</v>
      </c>
      <c r="L5" s="77" t="s">
        <v>78</v>
      </c>
      <c r="M5" s="77" t="s">
        <v>79</v>
      </c>
      <c r="N5" s="77" t="s">
        <v>80</v>
      </c>
      <c r="O5" s="77" t="s">
        <v>81</v>
      </c>
    </row>
    <row r="6" spans="1:15" ht="18" customHeight="1">
      <c r="A6" s="24" t="s">
        <v>82</v>
      </c>
      <c r="B6" s="24" t="s">
        <v>83</v>
      </c>
      <c r="C6" s="24" t="s">
        <v>84</v>
      </c>
      <c r="D6" s="27" t="s">
        <v>85</v>
      </c>
      <c r="E6" s="27" t="s">
        <v>86</v>
      </c>
      <c r="F6" s="27" t="s">
        <v>87</v>
      </c>
      <c r="G6" s="27" t="s">
        <v>88</v>
      </c>
      <c r="H6" s="27" t="s">
        <v>89</v>
      </c>
      <c r="I6" s="27" t="s">
        <v>90</v>
      </c>
      <c r="J6" s="27" t="s">
        <v>91</v>
      </c>
      <c r="K6" s="27" t="s">
        <v>92</v>
      </c>
      <c r="L6" s="27" t="s">
        <v>93</v>
      </c>
      <c r="M6" s="27" t="s">
        <v>94</v>
      </c>
      <c r="N6" s="24" t="s">
        <v>95</v>
      </c>
      <c r="O6" s="27" t="s">
        <v>96</v>
      </c>
    </row>
    <row r="7" spans="1:15" ht="21" customHeight="1">
      <c r="A7" s="28" t="s">
        <v>97</v>
      </c>
      <c r="B7" s="28" t="s">
        <v>98</v>
      </c>
      <c r="C7" s="42">
        <v>1806418.89</v>
      </c>
      <c r="D7" s="42">
        <v>1806418.89</v>
      </c>
      <c r="E7" s="42">
        <v>1806418.89</v>
      </c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21" customHeight="1">
      <c r="A8" s="83" t="s">
        <v>99</v>
      </c>
      <c r="B8" s="83" t="s">
        <v>100</v>
      </c>
      <c r="C8" s="42">
        <v>1702807.84</v>
      </c>
      <c r="D8" s="42">
        <v>1702807.84</v>
      </c>
      <c r="E8" s="42">
        <v>1702807.84</v>
      </c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ht="21" customHeight="1">
      <c r="A9" s="84" t="s">
        <v>101</v>
      </c>
      <c r="B9" s="84" t="s">
        <v>102</v>
      </c>
      <c r="C9" s="42">
        <v>1152807.8400000001</v>
      </c>
      <c r="D9" s="42">
        <v>1152807.8400000001</v>
      </c>
      <c r="E9" s="42">
        <v>1152807.8400000001</v>
      </c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ht="21" customHeight="1">
      <c r="A10" s="84" t="s">
        <v>103</v>
      </c>
      <c r="B10" s="84" t="s">
        <v>104</v>
      </c>
      <c r="C10" s="42">
        <v>550000</v>
      </c>
      <c r="D10" s="42">
        <v>550000</v>
      </c>
      <c r="E10" s="42">
        <v>550000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21" customHeight="1">
      <c r="A11" s="83" t="s">
        <v>105</v>
      </c>
      <c r="B11" s="83" t="s">
        <v>106</v>
      </c>
      <c r="C11" s="42">
        <v>55500</v>
      </c>
      <c r="D11" s="42">
        <v>55500</v>
      </c>
      <c r="E11" s="42">
        <v>55500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21" customHeight="1">
      <c r="A12" s="84" t="s">
        <v>107</v>
      </c>
      <c r="B12" s="84" t="s">
        <v>108</v>
      </c>
      <c r="C12" s="42">
        <v>55500</v>
      </c>
      <c r="D12" s="42">
        <v>55500</v>
      </c>
      <c r="E12" s="42">
        <v>55500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ht="21" customHeight="1">
      <c r="A13" s="83" t="s">
        <v>109</v>
      </c>
      <c r="B13" s="83" t="s">
        <v>110</v>
      </c>
      <c r="C13" s="42">
        <v>48111.05</v>
      </c>
      <c r="D13" s="42">
        <v>48111.05</v>
      </c>
      <c r="E13" s="42">
        <v>48111.05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ht="21" customHeight="1">
      <c r="A14" s="84" t="s">
        <v>111</v>
      </c>
      <c r="B14" s="84" t="s">
        <v>110</v>
      </c>
      <c r="C14" s="42">
        <v>48111.05</v>
      </c>
      <c r="D14" s="42">
        <v>48111.05</v>
      </c>
      <c r="E14" s="42">
        <v>48111.05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ht="21" customHeight="1">
      <c r="A15" s="28" t="s">
        <v>112</v>
      </c>
      <c r="B15" s="28" t="s">
        <v>113</v>
      </c>
      <c r="C15" s="42">
        <f>C16+C19</f>
        <v>11001571.42</v>
      </c>
      <c r="D15" s="42">
        <f>E15+F15</f>
        <v>11001571.42</v>
      </c>
      <c r="E15" s="42">
        <v>8551070.7100000009</v>
      </c>
      <c r="F15" s="42">
        <f>F16+F19</f>
        <v>2450500.71</v>
      </c>
      <c r="G15" s="42"/>
      <c r="H15" s="42"/>
      <c r="I15" s="42"/>
      <c r="J15" s="42"/>
      <c r="K15" s="42"/>
      <c r="L15" s="42"/>
      <c r="M15" s="42"/>
      <c r="N15" s="42"/>
      <c r="O15" s="42"/>
    </row>
    <row r="16" spans="1:15" ht="21" customHeight="1">
      <c r="A16" s="83" t="s">
        <v>114</v>
      </c>
      <c r="B16" s="83" t="s">
        <v>115</v>
      </c>
      <c r="C16" s="42">
        <f>C18+C17</f>
        <v>9878069.7100000009</v>
      </c>
      <c r="D16" s="42">
        <f>D17+D18</f>
        <v>9878069.7100000009</v>
      </c>
      <c r="E16" s="42">
        <v>7427569</v>
      </c>
      <c r="F16" s="42">
        <f>F17+F18</f>
        <v>2450500.71</v>
      </c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21" customHeight="1">
      <c r="A17" s="84" t="s">
        <v>116</v>
      </c>
      <c r="B17" s="84" t="s">
        <v>117</v>
      </c>
      <c r="C17" s="42">
        <v>9521435</v>
      </c>
      <c r="D17" s="42">
        <v>9521435</v>
      </c>
      <c r="E17" s="42">
        <v>7427569</v>
      </c>
      <c r="F17" s="42">
        <v>2093866</v>
      </c>
      <c r="G17" s="42">
        <f>E179</f>
        <v>0</v>
      </c>
      <c r="H17" s="42"/>
      <c r="I17" s="42"/>
      <c r="J17" s="42"/>
      <c r="K17" s="42"/>
      <c r="L17" s="42"/>
      <c r="M17" s="42"/>
      <c r="N17" s="42"/>
      <c r="O17" s="42"/>
    </row>
    <row r="18" spans="1:15" s="90" customFormat="1" ht="21" customHeight="1">
      <c r="A18" s="88">
        <v>2100408</v>
      </c>
      <c r="B18" s="88" t="s">
        <v>118</v>
      </c>
      <c r="C18" s="89">
        <v>356634.71</v>
      </c>
      <c r="D18" s="89">
        <f>E18+F18</f>
        <v>356634.71</v>
      </c>
      <c r="E18" s="89">
        <v>0</v>
      </c>
      <c r="F18" s="89">
        <v>356634.71</v>
      </c>
      <c r="G18" s="89"/>
      <c r="H18" s="89"/>
      <c r="I18" s="89"/>
      <c r="J18" s="89"/>
      <c r="K18" s="89"/>
      <c r="L18" s="89"/>
      <c r="M18" s="89"/>
      <c r="N18" s="89"/>
      <c r="O18" s="89"/>
    </row>
    <row r="19" spans="1:15" ht="21" customHeight="1">
      <c r="A19" s="83" t="s">
        <v>119</v>
      </c>
      <c r="B19" s="83" t="s">
        <v>120</v>
      </c>
      <c r="C19" s="42">
        <v>1123501.71</v>
      </c>
      <c r="D19" s="42">
        <v>1123501.71</v>
      </c>
      <c r="E19" s="42">
        <v>1123501.71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5" ht="21" customHeight="1">
      <c r="A20" s="84" t="s">
        <v>121</v>
      </c>
      <c r="B20" s="84" t="s">
        <v>122</v>
      </c>
      <c r="C20" s="42">
        <v>597796.16</v>
      </c>
      <c r="D20" s="42">
        <v>597796.16</v>
      </c>
      <c r="E20" s="42">
        <v>597796.16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5" ht="21" customHeight="1">
      <c r="A21" s="84" t="s">
        <v>123</v>
      </c>
      <c r="B21" s="84" t="s">
        <v>124</v>
      </c>
      <c r="C21" s="42">
        <v>465801.45</v>
      </c>
      <c r="D21" s="42">
        <v>465801.45</v>
      </c>
      <c r="E21" s="42">
        <v>465801.45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ht="21" customHeight="1">
      <c r="A22" s="84" t="s">
        <v>125</v>
      </c>
      <c r="B22" s="84" t="s">
        <v>126</v>
      </c>
      <c r="C22" s="42">
        <v>59904.1</v>
      </c>
      <c r="D22" s="42">
        <v>59904.1</v>
      </c>
      <c r="E22" s="42">
        <v>59904.1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5" ht="21" customHeight="1">
      <c r="A23" s="28" t="s">
        <v>127</v>
      </c>
      <c r="B23" s="28" t="s">
        <v>128</v>
      </c>
      <c r="C23" s="42">
        <v>864605.88</v>
      </c>
      <c r="D23" s="42">
        <v>864605.88</v>
      </c>
      <c r="E23" s="42">
        <v>864605.88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5" ht="21" customHeight="1">
      <c r="A24" s="83" t="s">
        <v>129</v>
      </c>
      <c r="B24" s="83" t="s">
        <v>130</v>
      </c>
      <c r="C24" s="42">
        <v>864605.88</v>
      </c>
      <c r="D24" s="42">
        <v>864605.88</v>
      </c>
      <c r="E24" s="42">
        <v>864605.88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5" ht="21" customHeight="1">
      <c r="A25" s="84" t="s">
        <v>131</v>
      </c>
      <c r="B25" s="84" t="s">
        <v>132</v>
      </c>
      <c r="C25" s="42">
        <v>864605.88</v>
      </c>
      <c r="D25" s="42">
        <v>864605.88</v>
      </c>
      <c r="E25" s="42">
        <v>864605.88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21" customHeight="1">
      <c r="A26" s="132" t="s">
        <v>55</v>
      </c>
      <c r="B26" s="133"/>
      <c r="C26" s="42">
        <f>C7+C15+C23</f>
        <v>13672596.189999999</v>
      </c>
      <c r="D26" s="42">
        <f>D7+D15+D23</f>
        <v>13672596.189999999</v>
      </c>
      <c r="E26" s="42">
        <f>E7+E15+E23</f>
        <v>11222095.48</v>
      </c>
      <c r="F26" s="42">
        <f>F7+F15+F23</f>
        <v>2450500.71</v>
      </c>
      <c r="G26" s="42"/>
      <c r="H26" s="42"/>
      <c r="I26" s="42"/>
      <c r="J26" s="42"/>
      <c r="K26" s="42"/>
      <c r="L26" s="42"/>
      <c r="M26" s="42"/>
      <c r="N26" s="42"/>
      <c r="O26" s="42"/>
    </row>
  </sheetData>
  <mergeCells count="12">
    <mergeCell ref="A26:B26"/>
    <mergeCell ref="A4:A5"/>
    <mergeCell ref="B4:B5"/>
    <mergeCell ref="C4:C5"/>
    <mergeCell ref="G4:G5"/>
    <mergeCell ref="A1:O1"/>
    <mergeCell ref="A2:O2"/>
    <mergeCell ref="A3:B3"/>
    <mergeCell ref="D4:F4"/>
    <mergeCell ref="J4:O4"/>
    <mergeCell ref="H4:H5"/>
    <mergeCell ref="I4:I5"/>
  </mergeCells>
  <phoneticPr fontId="17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4"/>
  <sheetViews>
    <sheetView showGridLines="0" showZeros="0" topLeftCell="A2" workbookViewId="0">
      <selection activeCell="G35" sqref="G35"/>
    </sheetView>
  </sheetViews>
  <sheetFormatPr defaultColWidth="8.625" defaultRowHeight="12.75" customHeight="1"/>
  <cols>
    <col min="1" max="4" width="35.625" customWidth="1"/>
  </cols>
  <sheetData>
    <row r="1" spans="1:4" ht="15" customHeight="1">
      <c r="A1" s="20"/>
      <c r="B1" s="22"/>
      <c r="C1" s="22"/>
      <c r="D1" s="22" t="s">
        <v>133</v>
      </c>
    </row>
    <row r="2" spans="1:4" ht="41.25" customHeight="1">
      <c r="A2" s="100" t="str">
        <f>"2025"&amp;"年部门财政拨款收支预算总表"</f>
        <v>2025年部门财政拨款收支预算总表</v>
      </c>
      <c r="B2" s="101"/>
      <c r="C2" s="101"/>
      <c r="D2" s="101"/>
    </row>
    <row r="3" spans="1:4" ht="17.25" customHeight="1">
      <c r="A3" s="102" t="str">
        <f>"单位名称："&amp;"禄劝彝族苗族自治县疾病预防控制中心"</f>
        <v>单位名称：禄劝彝族苗族自治县疾病预防控制中心</v>
      </c>
      <c r="B3" s="103"/>
      <c r="D3" s="22" t="s">
        <v>1</v>
      </c>
    </row>
    <row r="4" spans="1:4" ht="17.25" customHeight="1">
      <c r="A4" s="104" t="s">
        <v>2</v>
      </c>
      <c r="B4" s="105"/>
      <c r="C4" s="104" t="s">
        <v>3</v>
      </c>
      <c r="D4" s="105"/>
    </row>
    <row r="5" spans="1:4" ht="18.75" customHeight="1">
      <c r="A5" s="77" t="s">
        <v>4</v>
      </c>
      <c r="B5" s="77" t="s">
        <v>5</v>
      </c>
      <c r="C5" s="77" t="s">
        <v>6</v>
      </c>
      <c r="D5" s="77" t="s">
        <v>5</v>
      </c>
    </row>
    <row r="6" spans="1:4" ht="16.5" customHeight="1">
      <c r="A6" s="78" t="s">
        <v>134</v>
      </c>
      <c r="B6" s="42">
        <v>13672596.189999999</v>
      </c>
      <c r="C6" s="78" t="s">
        <v>135</v>
      </c>
      <c r="D6" s="42">
        <v>13672596.189999999</v>
      </c>
    </row>
    <row r="7" spans="1:4" ht="16.5" customHeight="1">
      <c r="A7" s="78" t="s">
        <v>136</v>
      </c>
      <c r="B7" s="42">
        <v>13672596.189999999</v>
      </c>
      <c r="C7" s="78" t="s">
        <v>137</v>
      </c>
      <c r="D7" s="42"/>
    </row>
    <row r="8" spans="1:4" ht="16.5" customHeight="1">
      <c r="A8" s="78" t="s">
        <v>138</v>
      </c>
      <c r="B8" s="42"/>
      <c r="C8" s="78" t="s">
        <v>139</v>
      </c>
      <c r="D8" s="42"/>
    </row>
    <row r="9" spans="1:4" ht="16.5" customHeight="1">
      <c r="A9" s="78" t="s">
        <v>140</v>
      </c>
      <c r="B9" s="42"/>
      <c r="C9" s="78" t="s">
        <v>141</v>
      </c>
      <c r="D9" s="42"/>
    </row>
    <row r="10" spans="1:4" ht="16.5" customHeight="1">
      <c r="A10" s="78" t="s">
        <v>142</v>
      </c>
      <c r="B10" s="42"/>
      <c r="C10" s="78" t="s">
        <v>143</v>
      </c>
      <c r="D10" s="42"/>
    </row>
    <row r="11" spans="1:4" ht="16.5" customHeight="1">
      <c r="A11" s="78" t="s">
        <v>136</v>
      </c>
      <c r="B11" s="42"/>
      <c r="C11" s="78" t="s">
        <v>144</v>
      </c>
      <c r="D11" s="42"/>
    </row>
    <row r="12" spans="1:4" ht="16.5" customHeight="1">
      <c r="A12" s="72" t="s">
        <v>138</v>
      </c>
      <c r="B12" s="42"/>
      <c r="C12" s="35" t="s">
        <v>145</v>
      </c>
      <c r="D12" s="42"/>
    </row>
    <row r="13" spans="1:4" ht="16.5" customHeight="1">
      <c r="A13" s="72" t="s">
        <v>140</v>
      </c>
      <c r="B13" s="42"/>
      <c r="C13" s="35" t="s">
        <v>146</v>
      </c>
      <c r="D13" s="42"/>
    </row>
    <row r="14" spans="1:4" ht="16.5" customHeight="1">
      <c r="A14" s="79"/>
      <c r="B14" s="42"/>
      <c r="C14" s="35" t="s">
        <v>147</v>
      </c>
      <c r="D14" s="42">
        <v>1806418.89</v>
      </c>
    </row>
    <row r="15" spans="1:4" ht="16.5" customHeight="1">
      <c r="A15" s="79"/>
      <c r="B15" s="42"/>
      <c r="C15" s="35" t="s">
        <v>148</v>
      </c>
      <c r="D15" s="42">
        <v>11001571.42</v>
      </c>
    </row>
    <row r="16" spans="1:4" ht="16.5" customHeight="1">
      <c r="A16" s="79"/>
      <c r="B16" s="42"/>
      <c r="C16" s="35" t="s">
        <v>149</v>
      </c>
      <c r="D16" s="42"/>
    </row>
    <row r="17" spans="1:4" ht="16.5" customHeight="1">
      <c r="A17" s="79"/>
      <c r="B17" s="42"/>
      <c r="C17" s="35" t="s">
        <v>150</v>
      </c>
      <c r="D17" s="42"/>
    </row>
    <row r="18" spans="1:4" ht="16.5" customHeight="1">
      <c r="A18" s="79"/>
      <c r="B18" s="42"/>
      <c r="C18" s="35" t="s">
        <v>151</v>
      </c>
      <c r="D18" s="42"/>
    </row>
    <row r="19" spans="1:4" ht="16.5" customHeight="1">
      <c r="A19" s="79"/>
      <c r="B19" s="42"/>
      <c r="C19" s="35" t="s">
        <v>152</v>
      </c>
      <c r="D19" s="42"/>
    </row>
    <row r="20" spans="1:4" ht="16.5" customHeight="1">
      <c r="A20" s="79"/>
      <c r="B20" s="42"/>
      <c r="C20" s="35" t="s">
        <v>153</v>
      </c>
      <c r="D20" s="42"/>
    </row>
    <row r="21" spans="1:4" ht="16.5" customHeight="1">
      <c r="A21" s="79"/>
      <c r="B21" s="42"/>
      <c r="C21" s="35" t="s">
        <v>154</v>
      </c>
      <c r="D21" s="42"/>
    </row>
    <row r="22" spans="1:4" ht="16.5" customHeight="1">
      <c r="A22" s="79"/>
      <c r="B22" s="42"/>
      <c r="C22" s="35" t="s">
        <v>155</v>
      </c>
      <c r="D22" s="42"/>
    </row>
    <row r="23" spans="1:4" ht="16.5" customHeight="1">
      <c r="A23" s="79"/>
      <c r="B23" s="42"/>
      <c r="C23" s="35" t="s">
        <v>156</v>
      </c>
      <c r="D23" s="42"/>
    </row>
    <row r="24" spans="1:4" ht="16.5" customHeight="1">
      <c r="A24" s="79"/>
      <c r="B24" s="42"/>
      <c r="C24" s="35" t="s">
        <v>157</v>
      </c>
      <c r="D24" s="42"/>
    </row>
    <row r="25" spans="1:4" ht="16.5" customHeight="1">
      <c r="A25" s="79"/>
      <c r="B25" s="42"/>
      <c r="C25" s="35" t="s">
        <v>158</v>
      </c>
      <c r="D25" s="42">
        <v>864605.88</v>
      </c>
    </row>
    <row r="26" spans="1:4" ht="16.5" customHeight="1">
      <c r="A26" s="79"/>
      <c r="B26" s="42"/>
      <c r="C26" s="35" t="s">
        <v>159</v>
      </c>
      <c r="D26" s="42"/>
    </row>
    <row r="27" spans="1:4" ht="16.5" customHeight="1">
      <c r="A27" s="79"/>
      <c r="B27" s="42"/>
      <c r="C27" s="35" t="s">
        <v>160</v>
      </c>
      <c r="D27" s="42"/>
    </row>
    <row r="28" spans="1:4" ht="16.5" customHeight="1">
      <c r="A28" s="79"/>
      <c r="B28" s="42"/>
      <c r="C28" s="35" t="s">
        <v>161</v>
      </c>
      <c r="D28" s="42"/>
    </row>
    <row r="29" spans="1:4" ht="16.5" customHeight="1">
      <c r="A29" s="79"/>
      <c r="B29" s="42"/>
      <c r="C29" s="35" t="s">
        <v>162</v>
      </c>
      <c r="D29" s="42"/>
    </row>
    <row r="30" spans="1:4" ht="16.5" customHeight="1">
      <c r="A30" s="79"/>
      <c r="B30" s="42"/>
      <c r="C30" s="35" t="s">
        <v>163</v>
      </c>
      <c r="D30" s="42"/>
    </row>
    <row r="31" spans="1:4" ht="16.5" customHeight="1">
      <c r="A31" s="79"/>
      <c r="B31" s="42"/>
      <c r="C31" s="72" t="s">
        <v>164</v>
      </c>
      <c r="D31" s="42"/>
    </row>
    <row r="32" spans="1:4" ht="16.5" customHeight="1">
      <c r="A32" s="79"/>
      <c r="B32" s="42"/>
      <c r="C32" s="72" t="s">
        <v>165</v>
      </c>
      <c r="D32" s="42"/>
    </row>
    <row r="33" spans="1:4" ht="16.5" customHeight="1">
      <c r="A33" s="79"/>
      <c r="B33" s="42"/>
      <c r="C33" s="15" t="s">
        <v>166</v>
      </c>
      <c r="D33" s="42"/>
    </row>
    <row r="34" spans="1:4" ht="15" customHeight="1">
      <c r="A34" s="80" t="s">
        <v>50</v>
      </c>
      <c r="B34" s="81">
        <f>B6</f>
        <v>13672596.189999999</v>
      </c>
      <c r="C34" s="80" t="s">
        <v>51</v>
      </c>
      <c r="D34" s="81">
        <f>D14+D15+D25</f>
        <v>13672596.190000001</v>
      </c>
    </row>
  </sheetData>
  <mergeCells count="4">
    <mergeCell ref="A2:D2"/>
    <mergeCell ref="A3:B3"/>
    <mergeCell ref="A4:B4"/>
    <mergeCell ref="C4:D4"/>
  </mergeCells>
  <phoneticPr fontId="17" type="noConversion"/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30"/>
  <sheetViews>
    <sheetView showZeros="0" topLeftCell="A2" workbookViewId="0">
      <selection activeCell="F34" sqref="F34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D1" s="68"/>
      <c r="F1" s="37"/>
      <c r="G1" s="69" t="s">
        <v>167</v>
      </c>
    </row>
    <row r="2" spans="1:7" ht="41.25" customHeight="1">
      <c r="A2" s="136" t="str">
        <f>"2025"&amp;"年一般公共预算支出预算表（按功能科目分类）"</f>
        <v>2025年一般公共预算支出预算表（按功能科目分类）</v>
      </c>
      <c r="B2" s="136"/>
      <c r="C2" s="136"/>
      <c r="D2" s="136"/>
      <c r="E2" s="136"/>
      <c r="F2" s="136"/>
      <c r="G2" s="136"/>
    </row>
    <row r="3" spans="1:7" ht="18" customHeight="1">
      <c r="A3" s="3" t="str">
        <f>"单位名称："&amp;"禄劝彝族苗族自治县疾病预防控制中心"</f>
        <v>单位名称：禄劝彝族苗族自治县疾病预防控制中心</v>
      </c>
      <c r="F3" s="62"/>
      <c r="G3" s="69" t="s">
        <v>1</v>
      </c>
    </row>
    <row r="4" spans="1:7" ht="20.25" customHeight="1">
      <c r="A4" s="137" t="s">
        <v>168</v>
      </c>
      <c r="B4" s="138"/>
      <c r="C4" s="144" t="s">
        <v>55</v>
      </c>
      <c r="D4" s="139" t="s">
        <v>75</v>
      </c>
      <c r="E4" s="140"/>
      <c r="F4" s="141"/>
      <c r="G4" s="146" t="s">
        <v>76</v>
      </c>
    </row>
    <row r="5" spans="1:7" ht="20.25" customHeight="1">
      <c r="A5" s="74" t="s">
        <v>72</v>
      </c>
      <c r="B5" s="74" t="s">
        <v>73</v>
      </c>
      <c r="C5" s="145"/>
      <c r="D5" s="64" t="s">
        <v>57</v>
      </c>
      <c r="E5" s="64" t="s">
        <v>169</v>
      </c>
      <c r="F5" s="64" t="s">
        <v>170</v>
      </c>
      <c r="G5" s="147"/>
    </row>
    <row r="6" spans="1:7" ht="15" customHeight="1">
      <c r="A6" s="31" t="s">
        <v>82</v>
      </c>
      <c r="B6" s="31" t="s">
        <v>83</v>
      </c>
      <c r="C6" s="31" t="s">
        <v>84</v>
      </c>
      <c r="D6" s="31" t="s">
        <v>85</v>
      </c>
      <c r="E6" s="31" t="s">
        <v>86</v>
      </c>
      <c r="F6" s="31" t="s">
        <v>87</v>
      </c>
      <c r="G6" s="31" t="s">
        <v>88</v>
      </c>
    </row>
    <row r="7" spans="1:7" ht="18" customHeight="1">
      <c r="A7" s="15" t="s">
        <v>97</v>
      </c>
      <c r="B7" s="15" t="s">
        <v>98</v>
      </c>
      <c r="C7" s="42">
        <v>1806418.89</v>
      </c>
      <c r="D7" s="42">
        <v>1806418.89</v>
      </c>
      <c r="E7" s="42">
        <v>1806418.89</v>
      </c>
      <c r="F7" s="42"/>
      <c r="G7" s="42"/>
    </row>
    <row r="8" spans="1:7" ht="18" customHeight="1">
      <c r="A8" s="75" t="s">
        <v>99</v>
      </c>
      <c r="B8" s="75" t="s">
        <v>100</v>
      </c>
      <c r="C8" s="42">
        <v>1702807.84</v>
      </c>
      <c r="D8" s="42">
        <v>1702807.84</v>
      </c>
      <c r="E8" s="42">
        <v>1702807.84</v>
      </c>
      <c r="F8" s="42"/>
      <c r="G8" s="42"/>
    </row>
    <row r="9" spans="1:7" ht="18" customHeight="1">
      <c r="A9" s="76" t="s">
        <v>101</v>
      </c>
      <c r="B9" s="76" t="s">
        <v>102</v>
      </c>
      <c r="C9" s="42">
        <v>1152807.8400000001</v>
      </c>
      <c r="D9" s="42">
        <v>1152807.8400000001</v>
      </c>
      <c r="E9" s="42">
        <v>1152807.8400000001</v>
      </c>
      <c r="F9" s="42"/>
      <c r="G9" s="42"/>
    </row>
    <row r="10" spans="1:7" ht="18" customHeight="1">
      <c r="A10" s="76" t="s">
        <v>103</v>
      </c>
      <c r="B10" s="76" t="s">
        <v>104</v>
      </c>
      <c r="C10" s="42">
        <v>550000</v>
      </c>
      <c r="D10" s="42">
        <v>550000</v>
      </c>
      <c r="E10" s="42">
        <v>550000</v>
      </c>
      <c r="F10" s="42"/>
      <c r="G10" s="42"/>
    </row>
    <row r="11" spans="1:7" ht="18" customHeight="1">
      <c r="A11" s="75" t="s">
        <v>105</v>
      </c>
      <c r="B11" s="75" t="s">
        <v>106</v>
      </c>
      <c r="C11" s="42">
        <v>55500</v>
      </c>
      <c r="D11" s="42">
        <v>55500</v>
      </c>
      <c r="E11" s="42">
        <v>55500</v>
      </c>
      <c r="F11" s="42"/>
      <c r="G11" s="42"/>
    </row>
    <row r="12" spans="1:7" ht="18" customHeight="1">
      <c r="A12" s="76" t="s">
        <v>107</v>
      </c>
      <c r="B12" s="76" t="s">
        <v>108</v>
      </c>
      <c r="C12" s="42">
        <v>55500</v>
      </c>
      <c r="D12" s="42">
        <v>55500</v>
      </c>
      <c r="E12" s="42">
        <v>55500</v>
      </c>
      <c r="F12" s="42"/>
      <c r="G12" s="42"/>
    </row>
    <row r="13" spans="1:7" ht="18" customHeight="1">
      <c r="A13" s="75" t="s">
        <v>109</v>
      </c>
      <c r="B13" s="75" t="s">
        <v>110</v>
      </c>
      <c r="C13" s="42">
        <v>48111.05</v>
      </c>
      <c r="D13" s="42">
        <v>48111.05</v>
      </c>
      <c r="E13" s="42">
        <v>48111.05</v>
      </c>
      <c r="F13" s="42"/>
      <c r="G13" s="42"/>
    </row>
    <row r="14" spans="1:7" ht="18" customHeight="1">
      <c r="A14" s="76" t="s">
        <v>111</v>
      </c>
      <c r="B14" s="76" t="s">
        <v>110</v>
      </c>
      <c r="C14" s="42">
        <v>48111.05</v>
      </c>
      <c r="D14" s="42">
        <v>48111.05</v>
      </c>
      <c r="E14" s="42">
        <v>48111.05</v>
      </c>
      <c r="F14" s="42"/>
      <c r="G14" s="42"/>
    </row>
    <row r="15" spans="1:7" ht="18" customHeight="1">
      <c r="A15" s="15" t="s">
        <v>112</v>
      </c>
      <c r="B15" s="15" t="s">
        <v>113</v>
      </c>
      <c r="C15" s="42">
        <f>C16+C19</f>
        <v>11001571.42</v>
      </c>
      <c r="D15" s="42">
        <f>E15+F15</f>
        <v>8551070.7100000009</v>
      </c>
      <c r="E15" s="42">
        <v>8367670.71</v>
      </c>
      <c r="F15" s="42">
        <v>183400</v>
      </c>
      <c r="G15" s="42">
        <f>G16+G19</f>
        <v>2450500.71</v>
      </c>
    </row>
    <row r="16" spans="1:7" ht="18" customHeight="1">
      <c r="A16" s="75" t="s">
        <v>114</v>
      </c>
      <c r="B16" s="75" t="s">
        <v>115</v>
      </c>
      <c r="C16" s="42">
        <f>C17+C18</f>
        <v>9878069.7100000009</v>
      </c>
      <c r="D16" s="42">
        <f>D17+D18</f>
        <v>7784203.71</v>
      </c>
      <c r="E16" s="42">
        <v>7244169</v>
      </c>
      <c r="F16" s="42">
        <v>183400</v>
      </c>
      <c r="G16" s="42">
        <f>G17+G18</f>
        <v>2450500.71</v>
      </c>
    </row>
    <row r="17" spans="1:7" ht="18" customHeight="1">
      <c r="A17" s="76" t="s">
        <v>116</v>
      </c>
      <c r="B17" s="76" t="s">
        <v>117</v>
      </c>
      <c r="C17" s="42">
        <v>9521435</v>
      </c>
      <c r="D17" s="42">
        <v>7427569</v>
      </c>
      <c r="E17" s="42">
        <v>7244169</v>
      </c>
      <c r="F17" s="42">
        <v>183400</v>
      </c>
      <c r="G17" s="42">
        <v>2093866</v>
      </c>
    </row>
    <row r="18" spans="1:7" s="90" customFormat="1" ht="18" customHeight="1">
      <c r="A18" s="88">
        <v>2100408</v>
      </c>
      <c r="B18" s="88" t="s">
        <v>118</v>
      </c>
      <c r="C18" s="89">
        <v>356634.71</v>
      </c>
      <c r="D18" s="89">
        <f>G18+F18+E18</f>
        <v>356634.71</v>
      </c>
      <c r="E18" s="89">
        <v>0</v>
      </c>
      <c r="F18" s="89"/>
      <c r="G18" s="89">
        <v>356634.71</v>
      </c>
    </row>
    <row r="19" spans="1:7" ht="18" customHeight="1">
      <c r="A19" s="75" t="s">
        <v>119</v>
      </c>
      <c r="B19" s="75" t="s">
        <v>120</v>
      </c>
      <c r="C19" s="42">
        <v>1123501.71</v>
      </c>
      <c r="D19" s="42">
        <v>1123501.71</v>
      </c>
      <c r="E19" s="42">
        <v>1123501.71</v>
      </c>
      <c r="F19" s="42"/>
      <c r="G19" s="42"/>
    </row>
    <row r="20" spans="1:7" ht="18" customHeight="1">
      <c r="A20" s="76" t="s">
        <v>121</v>
      </c>
      <c r="B20" s="76" t="s">
        <v>122</v>
      </c>
      <c r="C20" s="42">
        <v>597796.16</v>
      </c>
      <c r="D20" s="42">
        <v>597796.16</v>
      </c>
      <c r="E20" s="42">
        <v>597796.16</v>
      </c>
      <c r="F20" s="42"/>
      <c r="G20" s="42"/>
    </row>
    <row r="21" spans="1:7" ht="18" customHeight="1">
      <c r="A21" s="76" t="s">
        <v>123</v>
      </c>
      <c r="B21" s="76" t="s">
        <v>124</v>
      </c>
      <c r="C21" s="42">
        <v>465801.45</v>
      </c>
      <c r="D21" s="42">
        <v>465801.45</v>
      </c>
      <c r="E21" s="42">
        <v>465801.45</v>
      </c>
      <c r="F21" s="42"/>
      <c r="G21" s="42"/>
    </row>
    <row r="22" spans="1:7" ht="18" customHeight="1">
      <c r="A22" s="76" t="s">
        <v>125</v>
      </c>
      <c r="B22" s="76" t="s">
        <v>126</v>
      </c>
      <c r="C22" s="42">
        <v>59904.1</v>
      </c>
      <c r="D22" s="42">
        <v>59904.1</v>
      </c>
      <c r="E22" s="42">
        <v>59904.1</v>
      </c>
      <c r="F22" s="42"/>
      <c r="G22" s="42"/>
    </row>
    <row r="23" spans="1:7" ht="18" customHeight="1">
      <c r="A23" s="15" t="s">
        <v>127</v>
      </c>
      <c r="B23" s="15" t="s">
        <v>128</v>
      </c>
      <c r="C23" s="42">
        <v>864605.88</v>
      </c>
      <c r="D23" s="42">
        <v>864605.88</v>
      </c>
      <c r="E23" s="42">
        <v>864605.88</v>
      </c>
      <c r="F23" s="42"/>
      <c r="G23" s="42"/>
    </row>
    <row r="24" spans="1:7" ht="18" customHeight="1">
      <c r="A24" s="75" t="s">
        <v>129</v>
      </c>
      <c r="B24" s="75" t="s">
        <v>130</v>
      </c>
      <c r="C24" s="42">
        <v>864605.88</v>
      </c>
      <c r="D24" s="42">
        <v>864605.88</v>
      </c>
      <c r="E24" s="42">
        <v>864605.88</v>
      </c>
      <c r="F24" s="42"/>
      <c r="G24" s="42"/>
    </row>
    <row r="25" spans="1:7" ht="18" customHeight="1">
      <c r="A25" s="76" t="s">
        <v>131</v>
      </c>
      <c r="B25" s="76" t="s">
        <v>132</v>
      </c>
      <c r="C25" s="42">
        <v>864605.88</v>
      </c>
      <c r="D25" s="42">
        <v>864605.88</v>
      </c>
      <c r="E25" s="42">
        <v>864605.88</v>
      </c>
      <c r="F25" s="42"/>
      <c r="G25" s="42"/>
    </row>
    <row r="26" spans="1:7" ht="18" customHeight="1">
      <c r="A26" s="142" t="s">
        <v>171</v>
      </c>
      <c r="B26" s="143" t="s">
        <v>171</v>
      </c>
      <c r="C26" s="42">
        <f>C7+C15+C23</f>
        <v>13672596.190000001</v>
      </c>
      <c r="D26" s="42">
        <f>D7+D15+D23</f>
        <v>11222095.48</v>
      </c>
      <c r="E26" s="42">
        <f>E7+E15+E23</f>
        <v>11038695.48</v>
      </c>
      <c r="F26" s="42">
        <f>F7+F15+F23</f>
        <v>183400</v>
      </c>
      <c r="G26" s="42">
        <f>G7+G15+G23</f>
        <v>2450500.71</v>
      </c>
    </row>
    <row r="30" spans="1:7" ht="14.25" customHeight="1">
      <c r="E30" s="244"/>
    </row>
  </sheetData>
  <mergeCells count="6">
    <mergeCell ref="A2:G2"/>
    <mergeCell ref="A4:B4"/>
    <mergeCell ref="D4:F4"/>
    <mergeCell ref="A26:B26"/>
    <mergeCell ref="C4:C5"/>
    <mergeCell ref="G4:G5"/>
  </mergeCells>
  <phoneticPr fontId="17" type="noConversion"/>
  <printOptions horizontalCentered="1"/>
  <pageMargins left="0.37" right="0.37" top="0.56000000000000005" bottom="0.56000000000000005" header="0.48" footer="0.48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7"/>
  <sheetViews>
    <sheetView showZeros="0" workbookViewId="0">
      <selection activeCell="D44" sqref="D44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21"/>
      <c r="B1" s="21"/>
      <c r="C1" s="21"/>
      <c r="D1" s="21"/>
      <c r="E1" s="20"/>
      <c r="F1" s="73" t="s">
        <v>172</v>
      </c>
    </row>
    <row r="2" spans="1:6" ht="41.25" customHeight="1">
      <c r="A2" s="148" t="str">
        <f>"2025"&amp;"年一般公共预算“三公”经费支出预算表"</f>
        <v>2025年一般公共预算“三公”经费支出预算表</v>
      </c>
      <c r="B2" s="149"/>
      <c r="C2" s="149"/>
      <c r="D2" s="149"/>
      <c r="E2" s="150"/>
      <c r="F2" s="149"/>
    </row>
    <row r="3" spans="1:6" ht="14.25" customHeight="1">
      <c r="A3" s="151" t="str">
        <f>"单位名称："&amp;"禄劝彝族苗族自治县疾病预防控制中心"</f>
        <v>单位名称：禄劝彝族苗族自治县疾病预防控制中心</v>
      </c>
      <c r="B3" s="152"/>
      <c r="D3" s="21"/>
      <c r="E3" s="20"/>
      <c r="F3" s="32" t="s">
        <v>1</v>
      </c>
    </row>
    <row r="4" spans="1:6" ht="27" customHeight="1">
      <c r="A4" s="153" t="s">
        <v>173</v>
      </c>
      <c r="B4" s="153" t="s">
        <v>174</v>
      </c>
      <c r="C4" s="113" t="s">
        <v>175</v>
      </c>
      <c r="D4" s="153"/>
      <c r="E4" s="154"/>
      <c r="F4" s="153" t="s">
        <v>176</v>
      </c>
    </row>
    <row r="5" spans="1:6" ht="28.5" customHeight="1">
      <c r="A5" s="155"/>
      <c r="B5" s="156"/>
      <c r="C5" s="23" t="s">
        <v>57</v>
      </c>
      <c r="D5" s="23" t="s">
        <v>177</v>
      </c>
      <c r="E5" s="23" t="s">
        <v>178</v>
      </c>
      <c r="F5" s="157"/>
    </row>
    <row r="6" spans="1:6" ht="17.25" customHeight="1">
      <c r="A6" s="27" t="s">
        <v>82</v>
      </c>
      <c r="B6" s="27" t="s">
        <v>83</v>
      </c>
      <c r="C6" s="27" t="s">
        <v>84</v>
      </c>
      <c r="D6" s="27" t="s">
        <v>85</v>
      </c>
      <c r="E6" s="27" t="s">
        <v>86</v>
      </c>
      <c r="F6" s="27" t="s">
        <v>87</v>
      </c>
    </row>
    <row r="7" spans="1:6" ht="17.25" customHeight="1">
      <c r="A7" s="42">
        <v>30000</v>
      </c>
      <c r="B7" s="42"/>
      <c r="C7" s="42">
        <v>30000</v>
      </c>
      <c r="D7" s="42"/>
      <c r="E7" s="42">
        <v>30000</v>
      </c>
      <c r="F7" s="42"/>
    </row>
  </sheetData>
  <mergeCells count="6">
    <mergeCell ref="A2:F2"/>
    <mergeCell ref="A3:B3"/>
    <mergeCell ref="C4:E4"/>
    <mergeCell ref="A4:A5"/>
    <mergeCell ref="B4:B5"/>
    <mergeCell ref="F4:F5"/>
  </mergeCells>
  <phoneticPr fontId="17" type="noConversion"/>
  <pageMargins left="0.67" right="0.67" top="0.72" bottom="0.72" header="0.28000000000000003" footer="0.28000000000000003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36"/>
  <sheetViews>
    <sheetView showZeros="0" topLeftCell="G10" workbookViewId="0"/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3.5" customHeight="1">
      <c r="B1" s="68"/>
      <c r="C1" s="70"/>
      <c r="E1" s="71"/>
      <c r="F1" s="71"/>
      <c r="G1" s="71"/>
      <c r="H1" s="71"/>
      <c r="I1" s="44"/>
      <c r="J1" s="44"/>
      <c r="K1" s="44"/>
      <c r="L1" s="44"/>
      <c r="M1" s="44"/>
      <c r="N1" s="44"/>
      <c r="R1" s="44"/>
      <c r="V1" s="70"/>
      <c r="X1" s="2" t="s">
        <v>179</v>
      </c>
    </row>
    <row r="2" spans="1:24" ht="45.75" customHeight="1">
      <c r="A2" s="158" t="str">
        <f>"2025"&amp;"年部门基本支出预算表"</f>
        <v>2025年部门基本支出预算表</v>
      </c>
      <c r="B2" s="159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9"/>
      <c r="P2" s="159"/>
      <c r="Q2" s="159"/>
      <c r="R2" s="158"/>
      <c r="S2" s="158"/>
      <c r="T2" s="158"/>
      <c r="U2" s="158"/>
      <c r="V2" s="158"/>
      <c r="W2" s="158"/>
      <c r="X2" s="158"/>
    </row>
    <row r="3" spans="1:24" ht="18.75" customHeight="1">
      <c r="A3" s="160" t="str">
        <f>"单位名称："&amp;"禄劝彝族苗族自治县疾病预防控制中心"</f>
        <v>单位名称：禄劝彝族苗族自治县疾病预防控制中心</v>
      </c>
      <c r="B3" s="161"/>
      <c r="C3" s="162"/>
      <c r="D3" s="162"/>
      <c r="E3" s="162"/>
      <c r="F3" s="162"/>
      <c r="G3" s="162"/>
      <c r="H3" s="162"/>
      <c r="I3" s="45"/>
      <c r="J3" s="45"/>
      <c r="K3" s="45"/>
      <c r="L3" s="45"/>
      <c r="M3" s="45"/>
      <c r="N3" s="45"/>
      <c r="O3" s="4"/>
      <c r="P3" s="4"/>
      <c r="Q3" s="4"/>
      <c r="R3" s="45"/>
      <c r="V3" s="70"/>
      <c r="X3" s="2" t="s">
        <v>1</v>
      </c>
    </row>
    <row r="4" spans="1:24" ht="18" customHeight="1">
      <c r="A4" s="172" t="s">
        <v>180</v>
      </c>
      <c r="B4" s="172" t="s">
        <v>181</v>
      </c>
      <c r="C4" s="172" t="s">
        <v>182</v>
      </c>
      <c r="D4" s="172" t="s">
        <v>183</v>
      </c>
      <c r="E4" s="172" t="s">
        <v>184</v>
      </c>
      <c r="F4" s="172" t="s">
        <v>185</v>
      </c>
      <c r="G4" s="172" t="s">
        <v>186</v>
      </c>
      <c r="H4" s="172" t="s">
        <v>187</v>
      </c>
      <c r="I4" s="139" t="s">
        <v>188</v>
      </c>
      <c r="J4" s="163" t="s">
        <v>188</v>
      </c>
      <c r="K4" s="163"/>
      <c r="L4" s="163"/>
      <c r="M4" s="163"/>
      <c r="N4" s="163"/>
      <c r="O4" s="140"/>
      <c r="P4" s="140"/>
      <c r="Q4" s="140"/>
      <c r="R4" s="164" t="s">
        <v>61</v>
      </c>
      <c r="S4" s="163" t="s">
        <v>62</v>
      </c>
      <c r="T4" s="163"/>
      <c r="U4" s="163"/>
      <c r="V4" s="163"/>
      <c r="W4" s="163"/>
      <c r="X4" s="165"/>
    </row>
    <row r="5" spans="1:24" ht="18" customHeight="1">
      <c r="A5" s="178"/>
      <c r="B5" s="168"/>
      <c r="C5" s="179"/>
      <c r="D5" s="178"/>
      <c r="E5" s="178"/>
      <c r="F5" s="178"/>
      <c r="G5" s="178"/>
      <c r="H5" s="178"/>
      <c r="I5" s="144" t="s">
        <v>189</v>
      </c>
      <c r="J5" s="139" t="s">
        <v>58</v>
      </c>
      <c r="K5" s="163"/>
      <c r="L5" s="163"/>
      <c r="M5" s="163"/>
      <c r="N5" s="165"/>
      <c r="O5" s="166" t="s">
        <v>190</v>
      </c>
      <c r="P5" s="140"/>
      <c r="Q5" s="141"/>
      <c r="R5" s="172" t="s">
        <v>61</v>
      </c>
      <c r="S5" s="139" t="s">
        <v>62</v>
      </c>
      <c r="T5" s="164" t="s">
        <v>64</v>
      </c>
      <c r="U5" s="163" t="s">
        <v>62</v>
      </c>
      <c r="V5" s="164" t="s">
        <v>66</v>
      </c>
      <c r="W5" s="164" t="s">
        <v>67</v>
      </c>
      <c r="X5" s="167" t="s">
        <v>68</v>
      </c>
    </row>
    <row r="6" spans="1:24" ht="19.5" customHeight="1">
      <c r="A6" s="168"/>
      <c r="B6" s="168"/>
      <c r="C6" s="168"/>
      <c r="D6" s="168"/>
      <c r="E6" s="168"/>
      <c r="F6" s="168"/>
      <c r="G6" s="168"/>
      <c r="H6" s="168"/>
      <c r="I6" s="168"/>
      <c r="J6" s="170" t="s">
        <v>191</v>
      </c>
      <c r="K6" s="172" t="s">
        <v>192</v>
      </c>
      <c r="L6" s="172" t="s">
        <v>193</v>
      </c>
      <c r="M6" s="172" t="s">
        <v>194</v>
      </c>
      <c r="N6" s="172" t="s">
        <v>195</v>
      </c>
      <c r="O6" s="172" t="s">
        <v>58</v>
      </c>
      <c r="P6" s="172" t="s">
        <v>59</v>
      </c>
      <c r="Q6" s="172" t="s">
        <v>60</v>
      </c>
      <c r="R6" s="168"/>
      <c r="S6" s="172" t="s">
        <v>57</v>
      </c>
      <c r="T6" s="172" t="s">
        <v>64</v>
      </c>
      <c r="U6" s="172" t="s">
        <v>196</v>
      </c>
      <c r="V6" s="172" t="s">
        <v>66</v>
      </c>
      <c r="W6" s="172" t="s">
        <v>67</v>
      </c>
      <c r="X6" s="172" t="s">
        <v>68</v>
      </c>
    </row>
    <row r="7" spans="1:24" ht="37.5" customHeight="1">
      <c r="A7" s="169"/>
      <c r="B7" s="145"/>
      <c r="C7" s="169"/>
      <c r="D7" s="169"/>
      <c r="E7" s="169"/>
      <c r="F7" s="169"/>
      <c r="G7" s="169"/>
      <c r="H7" s="169"/>
      <c r="I7" s="169"/>
      <c r="J7" s="171" t="s">
        <v>57</v>
      </c>
      <c r="K7" s="173" t="s">
        <v>197</v>
      </c>
      <c r="L7" s="173" t="s">
        <v>193</v>
      </c>
      <c r="M7" s="173" t="s">
        <v>194</v>
      </c>
      <c r="N7" s="173" t="s">
        <v>195</v>
      </c>
      <c r="O7" s="173" t="s">
        <v>193</v>
      </c>
      <c r="P7" s="173" t="s">
        <v>194</v>
      </c>
      <c r="Q7" s="173" t="s">
        <v>195</v>
      </c>
      <c r="R7" s="173" t="s">
        <v>61</v>
      </c>
      <c r="S7" s="173" t="s">
        <v>57</v>
      </c>
      <c r="T7" s="173" t="s">
        <v>64</v>
      </c>
      <c r="U7" s="173" t="s">
        <v>196</v>
      </c>
      <c r="V7" s="173" t="s">
        <v>66</v>
      </c>
      <c r="W7" s="173" t="s">
        <v>67</v>
      </c>
      <c r="X7" s="173" t="s">
        <v>68</v>
      </c>
    </row>
    <row r="8" spans="1:24" ht="14.25" customHeight="1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  <c r="U8" s="18">
        <v>21</v>
      </c>
      <c r="V8" s="18">
        <v>22</v>
      </c>
      <c r="W8" s="18">
        <v>23</v>
      </c>
      <c r="X8" s="18">
        <v>24</v>
      </c>
    </row>
    <row r="9" spans="1:24" ht="20.25" customHeight="1">
      <c r="A9" s="72" t="s">
        <v>198</v>
      </c>
      <c r="B9" s="72" t="s">
        <v>70</v>
      </c>
      <c r="C9" s="72" t="s">
        <v>199</v>
      </c>
      <c r="D9" s="72" t="s">
        <v>200</v>
      </c>
      <c r="E9" s="72" t="s">
        <v>116</v>
      </c>
      <c r="F9" s="72" t="s">
        <v>117</v>
      </c>
      <c r="G9" s="72" t="s">
        <v>201</v>
      </c>
      <c r="H9" s="72" t="s">
        <v>202</v>
      </c>
      <c r="I9" s="42">
        <v>2887740</v>
      </c>
      <c r="J9" s="42">
        <v>2887740</v>
      </c>
      <c r="K9" s="42"/>
      <c r="L9" s="42"/>
      <c r="M9" s="42">
        <v>2887740</v>
      </c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</row>
    <row r="10" spans="1:24" ht="20.25" customHeight="1">
      <c r="A10" s="72" t="s">
        <v>198</v>
      </c>
      <c r="B10" s="72" t="s">
        <v>70</v>
      </c>
      <c r="C10" s="72" t="s">
        <v>203</v>
      </c>
      <c r="D10" s="72" t="s">
        <v>132</v>
      </c>
      <c r="E10" s="72" t="s">
        <v>131</v>
      </c>
      <c r="F10" s="72" t="s">
        <v>132</v>
      </c>
      <c r="G10" s="72" t="s">
        <v>204</v>
      </c>
      <c r="H10" s="72" t="s">
        <v>132</v>
      </c>
      <c r="I10" s="42">
        <v>864605.88</v>
      </c>
      <c r="J10" s="42">
        <v>864605.88</v>
      </c>
      <c r="K10" s="48"/>
      <c r="L10" s="48"/>
      <c r="M10" s="42">
        <v>864605.88</v>
      </c>
      <c r="N10" s="48"/>
      <c r="O10" s="42"/>
      <c r="P10" s="42"/>
      <c r="Q10" s="42"/>
      <c r="R10" s="42"/>
      <c r="S10" s="42"/>
      <c r="T10" s="42"/>
      <c r="U10" s="42"/>
      <c r="V10" s="42"/>
      <c r="W10" s="42"/>
      <c r="X10" s="42"/>
    </row>
    <row r="11" spans="1:24" ht="20.25" customHeight="1">
      <c r="A11" s="72" t="s">
        <v>198</v>
      </c>
      <c r="B11" s="72" t="s">
        <v>70</v>
      </c>
      <c r="C11" s="72" t="s">
        <v>205</v>
      </c>
      <c r="D11" s="72" t="s">
        <v>206</v>
      </c>
      <c r="E11" s="72" t="s">
        <v>116</v>
      </c>
      <c r="F11" s="72" t="s">
        <v>117</v>
      </c>
      <c r="G11" s="72" t="s">
        <v>207</v>
      </c>
      <c r="H11" s="72" t="s">
        <v>208</v>
      </c>
      <c r="I11" s="42">
        <v>30000</v>
      </c>
      <c r="J11" s="42">
        <v>30000</v>
      </c>
      <c r="K11" s="48"/>
      <c r="L11" s="48"/>
      <c r="M11" s="42">
        <v>30000</v>
      </c>
      <c r="N11" s="48"/>
      <c r="O11" s="42"/>
      <c r="P11" s="42"/>
      <c r="Q11" s="42"/>
      <c r="R11" s="42"/>
      <c r="S11" s="42"/>
      <c r="T11" s="42"/>
      <c r="U11" s="42"/>
      <c r="V11" s="42"/>
      <c r="W11" s="42"/>
      <c r="X11" s="42"/>
    </row>
    <row r="12" spans="1:24" ht="20.25" customHeight="1">
      <c r="A12" s="72" t="s">
        <v>198</v>
      </c>
      <c r="B12" s="72" t="s">
        <v>70</v>
      </c>
      <c r="C12" s="72" t="s">
        <v>209</v>
      </c>
      <c r="D12" s="72" t="s">
        <v>210</v>
      </c>
      <c r="E12" s="72" t="s">
        <v>116</v>
      </c>
      <c r="F12" s="72" t="s">
        <v>117</v>
      </c>
      <c r="G12" s="72" t="s">
        <v>211</v>
      </c>
      <c r="H12" s="72" t="s">
        <v>210</v>
      </c>
      <c r="I12" s="42">
        <v>35400</v>
      </c>
      <c r="J12" s="42">
        <v>35400</v>
      </c>
      <c r="K12" s="48"/>
      <c r="L12" s="48"/>
      <c r="M12" s="42">
        <v>35400</v>
      </c>
      <c r="N12" s="48"/>
      <c r="O12" s="42"/>
      <c r="P12" s="42"/>
      <c r="Q12" s="42"/>
      <c r="R12" s="42"/>
      <c r="S12" s="42"/>
      <c r="T12" s="42"/>
      <c r="U12" s="42"/>
      <c r="V12" s="42"/>
      <c r="W12" s="42"/>
      <c r="X12" s="42"/>
    </row>
    <row r="13" spans="1:24" ht="20.25" customHeight="1">
      <c r="A13" s="72" t="s">
        <v>198</v>
      </c>
      <c r="B13" s="72" t="s">
        <v>70</v>
      </c>
      <c r="C13" s="72" t="s">
        <v>212</v>
      </c>
      <c r="D13" s="72" t="s">
        <v>213</v>
      </c>
      <c r="E13" s="72" t="s">
        <v>116</v>
      </c>
      <c r="F13" s="72" t="s">
        <v>117</v>
      </c>
      <c r="G13" s="72" t="s">
        <v>214</v>
      </c>
      <c r="H13" s="72" t="s">
        <v>215</v>
      </c>
      <c r="I13" s="42">
        <v>70000</v>
      </c>
      <c r="J13" s="42">
        <v>70000</v>
      </c>
      <c r="K13" s="48"/>
      <c r="L13" s="48"/>
      <c r="M13" s="42">
        <v>70000</v>
      </c>
      <c r="N13" s="48"/>
      <c r="O13" s="42"/>
      <c r="P13" s="42"/>
      <c r="Q13" s="42"/>
      <c r="R13" s="42"/>
      <c r="S13" s="42"/>
      <c r="T13" s="42"/>
      <c r="U13" s="42"/>
      <c r="V13" s="42"/>
      <c r="W13" s="42"/>
      <c r="X13" s="42"/>
    </row>
    <row r="14" spans="1:24" ht="20.25" customHeight="1">
      <c r="A14" s="72" t="s">
        <v>198</v>
      </c>
      <c r="B14" s="72" t="s">
        <v>70</v>
      </c>
      <c r="C14" s="72" t="s">
        <v>212</v>
      </c>
      <c r="D14" s="72" t="s">
        <v>213</v>
      </c>
      <c r="E14" s="72" t="s">
        <v>116</v>
      </c>
      <c r="F14" s="72" t="s">
        <v>117</v>
      </c>
      <c r="G14" s="72" t="s">
        <v>216</v>
      </c>
      <c r="H14" s="72" t="s">
        <v>217</v>
      </c>
      <c r="I14" s="42">
        <v>6000</v>
      </c>
      <c r="J14" s="42">
        <v>6000</v>
      </c>
      <c r="K14" s="48"/>
      <c r="L14" s="48"/>
      <c r="M14" s="42">
        <v>6000</v>
      </c>
      <c r="N14" s="48"/>
      <c r="O14" s="42"/>
      <c r="P14" s="42"/>
      <c r="Q14" s="42"/>
      <c r="R14" s="42"/>
      <c r="S14" s="42"/>
      <c r="T14" s="42"/>
      <c r="U14" s="42"/>
      <c r="V14" s="42"/>
      <c r="W14" s="42"/>
      <c r="X14" s="42"/>
    </row>
    <row r="15" spans="1:24" ht="20.25" customHeight="1">
      <c r="A15" s="72" t="s">
        <v>198</v>
      </c>
      <c r="B15" s="72" t="s">
        <v>70</v>
      </c>
      <c r="C15" s="72" t="s">
        <v>212</v>
      </c>
      <c r="D15" s="72" t="s">
        <v>213</v>
      </c>
      <c r="E15" s="72" t="s">
        <v>116</v>
      </c>
      <c r="F15" s="72" t="s">
        <v>117</v>
      </c>
      <c r="G15" s="72" t="s">
        <v>218</v>
      </c>
      <c r="H15" s="72" t="s">
        <v>219</v>
      </c>
      <c r="I15" s="42">
        <v>35000</v>
      </c>
      <c r="J15" s="42">
        <v>35000</v>
      </c>
      <c r="K15" s="48"/>
      <c r="L15" s="48"/>
      <c r="M15" s="42">
        <v>35000</v>
      </c>
      <c r="N15" s="48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spans="1:24" ht="20.25" customHeight="1">
      <c r="A16" s="72" t="s">
        <v>198</v>
      </c>
      <c r="B16" s="72" t="s">
        <v>70</v>
      </c>
      <c r="C16" s="72" t="s">
        <v>212</v>
      </c>
      <c r="D16" s="72" t="s">
        <v>213</v>
      </c>
      <c r="E16" s="72" t="s">
        <v>116</v>
      </c>
      <c r="F16" s="72" t="s">
        <v>117</v>
      </c>
      <c r="G16" s="72" t="s">
        <v>220</v>
      </c>
      <c r="H16" s="72" t="s">
        <v>221</v>
      </c>
      <c r="I16" s="42">
        <v>7000</v>
      </c>
      <c r="J16" s="42">
        <v>7000</v>
      </c>
      <c r="K16" s="48"/>
      <c r="L16" s="48"/>
      <c r="M16" s="42">
        <v>7000</v>
      </c>
      <c r="N16" s="48"/>
      <c r="O16" s="42"/>
      <c r="P16" s="42"/>
      <c r="Q16" s="42"/>
      <c r="R16" s="42"/>
      <c r="S16" s="42"/>
      <c r="T16" s="42"/>
      <c r="U16" s="42"/>
      <c r="V16" s="42"/>
      <c r="W16" s="42"/>
      <c r="X16" s="42"/>
    </row>
    <row r="17" spans="1:24" ht="20.25" customHeight="1">
      <c r="A17" s="72" t="s">
        <v>198</v>
      </c>
      <c r="B17" s="72" t="s">
        <v>70</v>
      </c>
      <c r="C17" s="72" t="s">
        <v>222</v>
      </c>
      <c r="D17" s="72" t="s">
        <v>223</v>
      </c>
      <c r="E17" s="72" t="s">
        <v>107</v>
      </c>
      <c r="F17" s="72" t="s">
        <v>108</v>
      </c>
      <c r="G17" s="72" t="s">
        <v>224</v>
      </c>
      <c r="H17" s="72" t="s">
        <v>225</v>
      </c>
      <c r="I17" s="42">
        <v>10608</v>
      </c>
      <c r="J17" s="42">
        <v>10608</v>
      </c>
      <c r="K17" s="48"/>
      <c r="L17" s="48"/>
      <c r="M17" s="42">
        <v>10608</v>
      </c>
      <c r="N17" s="48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24" ht="20.25" customHeight="1">
      <c r="A18" s="72" t="s">
        <v>198</v>
      </c>
      <c r="B18" s="72" t="s">
        <v>70</v>
      </c>
      <c r="C18" s="72" t="s">
        <v>222</v>
      </c>
      <c r="D18" s="72" t="s">
        <v>223</v>
      </c>
      <c r="E18" s="72" t="s">
        <v>107</v>
      </c>
      <c r="F18" s="72" t="s">
        <v>108</v>
      </c>
      <c r="G18" s="72" t="s">
        <v>224</v>
      </c>
      <c r="H18" s="72" t="s">
        <v>225</v>
      </c>
      <c r="I18" s="42">
        <v>44892</v>
      </c>
      <c r="J18" s="42">
        <v>44892</v>
      </c>
      <c r="K18" s="48"/>
      <c r="L18" s="48"/>
      <c r="M18" s="42">
        <v>44892</v>
      </c>
      <c r="N18" s="48"/>
      <c r="O18" s="42"/>
      <c r="P18" s="42"/>
      <c r="Q18" s="42"/>
      <c r="R18" s="42"/>
      <c r="S18" s="42"/>
      <c r="T18" s="42"/>
      <c r="U18" s="42"/>
      <c r="V18" s="42"/>
      <c r="W18" s="42"/>
      <c r="X18" s="42"/>
    </row>
    <row r="19" spans="1:24" ht="20.25" customHeight="1">
      <c r="A19" s="72" t="s">
        <v>198</v>
      </c>
      <c r="B19" s="72" t="s">
        <v>70</v>
      </c>
      <c r="C19" s="72" t="s">
        <v>226</v>
      </c>
      <c r="D19" s="72" t="s">
        <v>227</v>
      </c>
      <c r="E19" s="72" t="s">
        <v>116</v>
      </c>
      <c r="F19" s="72" t="s">
        <v>117</v>
      </c>
      <c r="G19" s="72" t="s">
        <v>228</v>
      </c>
      <c r="H19" s="72" t="s">
        <v>229</v>
      </c>
      <c r="I19" s="42">
        <v>240645</v>
      </c>
      <c r="J19" s="42">
        <v>240645</v>
      </c>
      <c r="K19" s="48"/>
      <c r="L19" s="48"/>
      <c r="M19" s="42">
        <v>240645</v>
      </c>
      <c r="N19" s="48"/>
      <c r="O19" s="42"/>
      <c r="P19" s="42"/>
      <c r="Q19" s="42"/>
      <c r="R19" s="42"/>
      <c r="S19" s="42"/>
      <c r="T19" s="42"/>
      <c r="U19" s="42"/>
      <c r="V19" s="42"/>
      <c r="W19" s="42"/>
      <c r="X19" s="42"/>
    </row>
    <row r="20" spans="1:24" ht="20.25" customHeight="1">
      <c r="A20" s="72" t="s">
        <v>198</v>
      </c>
      <c r="B20" s="72" t="s">
        <v>70</v>
      </c>
      <c r="C20" s="72" t="s">
        <v>230</v>
      </c>
      <c r="D20" s="72" t="s">
        <v>231</v>
      </c>
      <c r="E20" s="72" t="s">
        <v>116</v>
      </c>
      <c r="F20" s="72" t="s">
        <v>117</v>
      </c>
      <c r="G20" s="72" t="s">
        <v>232</v>
      </c>
      <c r="H20" s="72" t="s">
        <v>233</v>
      </c>
      <c r="I20" s="42">
        <v>1854960</v>
      </c>
      <c r="J20" s="42">
        <v>1854960</v>
      </c>
      <c r="K20" s="48"/>
      <c r="L20" s="48"/>
      <c r="M20" s="42">
        <v>1854960</v>
      </c>
      <c r="N20" s="48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spans="1:24" ht="20.25" customHeight="1">
      <c r="A21" s="72" t="s">
        <v>198</v>
      </c>
      <c r="B21" s="72" t="s">
        <v>70</v>
      </c>
      <c r="C21" s="72" t="s">
        <v>234</v>
      </c>
      <c r="D21" s="72" t="s">
        <v>235</v>
      </c>
      <c r="E21" s="72" t="s">
        <v>125</v>
      </c>
      <c r="F21" s="72" t="s">
        <v>126</v>
      </c>
      <c r="G21" s="72" t="s">
        <v>236</v>
      </c>
      <c r="H21" s="72" t="s">
        <v>237</v>
      </c>
      <c r="I21" s="42">
        <v>14410.1</v>
      </c>
      <c r="J21" s="42">
        <v>14410.1</v>
      </c>
      <c r="K21" s="48"/>
      <c r="L21" s="48"/>
      <c r="M21" s="42">
        <v>14410.1</v>
      </c>
      <c r="N21" s="48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spans="1:24" ht="20.25" customHeight="1">
      <c r="A22" s="72" t="s">
        <v>198</v>
      </c>
      <c r="B22" s="72" t="s">
        <v>70</v>
      </c>
      <c r="C22" s="72" t="s">
        <v>238</v>
      </c>
      <c r="D22" s="72" t="s">
        <v>239</v>
      </c>
      <c r="E22" s="72" t="s">
        <v>116</v>
      </c>
      <c r="F22" s="72" t="s">
        <v>117</v>
      </c>
      <c r="G22" s="72" t="s">
        <v>240</v>
      </c>
      <c r="H22" s="72" t="s">
        <v>241</v>
      </c>
      <c r="I22" s="42">
        <v>487200</v>
      </c>
      <c r="J22" s="42">
        <v>487200</v>
      </c>
      <c r="K22" s="48"/>
      <c r="L22" s="48"/>
      <c r="M22" s="42">
        <v>487200</v>
      </c>
      <c r="N22" s="48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spans="1:24" ht="20.25" customHeight="1">
      <c r="A23" s="72" t="s">
        <v>198</v>
      </c>
      <c r="B23" s="72" t="s">
        <v>70</v>
      </c>
      <c r="C23" s="72" t="s">
        <v>242</v>
      </c>
      <c r="D23" s="72" t="s">
        <v>243</v>
      </c>
      <c r="E23" s="72" t="s">
        <v>116</v>
      </c>
      <c r="F23" s="72" t="s">
        <v>117</v>
      </c>
      <c r="G23" s="72" t="s">
        <v>240</v>
      </c>
      <c r="H23" s="72" t="s">
        <v>241</v>
      </c>
      <c r="I23" s="42">
        <v>1121100</v>
      </c>
      <c r="J23" s="42">
        <v>1121100</v>
      </c>
      <c r="K23" s="48"/>
      <c r="L23" s="48"/>
      <c r="M23" s="42">
        <v>1121100</v>
      </c>
      <c r="N23" s="48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:24" ht="20.25" customHeight="1">
      <c r="A24" s="72" t="s">
        <v>198</v>
      </c>
      <c r="B24" s="72" t="s">
        <v>70</v>
      </c>
      <c r="C24" s="72" t="s">
        <v>242</v>
      </c>
      <c r="D24" s="72" t="s">
        <v>243</v>
      </c>
      <c r="E24" s="72" t="s">
        <v>116</v>
      </c>
      <c r="F24" s="72" t="s">
        <v>117</v>
      </c>
      <c r="G24" s="72" t="s">
        <v>240</v>
      </c>
      <c r="H24" s="72" t="s">
        <v>241</v>
      </c>
      <c r="I24" s="42">
        <v>613404</v>
      </c>
      <c r="J24" s="42">
        <v>613404</v>
      </c>
      <c r="K24" s="48"/>
      <c r="L24" s="48"/>
      <c r="M24" s="42">
        <v>613404</v>
      </c>
      <c r="N24" s="48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spans="1:24" ht="20.25" customHeight="1">
      <c r="A25" s="72" t="s">
        <v>198</v>
      </c>
      <c r="B25" s="72" t="s">
        <v>70</v>
      </c>
      <c r="C25" s="72" t="s">
        <v>244</v>
      </c>
      <c r="D25" s="72" t="s">
        <v>245</v>
      </c>
      <c r="E25" s="72" t="s">
        <v>123</v>
      </c>
      <c r="F25" s="72" t="s">
        <v>124</v>
      </c>
      <c r="G25" s="72" t="s">
        <v>246</v>
      </c>
      <c r="H25" s="72" t="s">
        <v>247</v>
      </c>
      <c r="I25" s="42">
        <v>130329</v>
      </c>
      <c r="J25" s="42">
        <v>130329</v>
      </c>
      <c r="K25" s="48"/>
      <c r="L25" s="48"/>
      <c r="M25" s="42">
        <v>130329</v>
      </c>
      <c r="N25" s="48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spans="1:24" ht="20.25" customHeight="1">
      <c r="A26" s="72" t="s">
        <v>198</v>
      </c>
      <c r="B26" s="72" t="s">
        <v>70</v>
      </c>
      <c r="C26" s="72" t="s">
        <v>244</v>
      </c>
      <c r="D26" s="72" t="s">
        <v>245</v>
      </c>
      <c r="E26" s="72" t="s">
        <v>125</v>
      </c>
      <c r="F26" s="72" t="s">
        <v>126</v>
      </c>
      <c r="G26" s="72" t="s">
        <v>236</v>
      </c>
      <c r="H26" s="72" t="s">
        <v>237</v>
      </c>
      <c r="I26" s="42">
        <v>14283</v>
      </c>
      <c r="J26" s="42">
        <v>14283</v>
      </c>
      <c r="K26" s="48"/>
      <c r="L26" s="48"/>
      <c r="M26" s="42">
        <v>14283</v>
      </c>
      <c r="N26" s="48"/>
      <c r="O26" s="42"/>
      <c r="P26" s="42"/>
      <c r="Q26" s="42"/>
      <c r="R26" s="42"/>
      <c r="S26" s="42"/>
      <c r="T26" s="42"/>
      <c r="U26" s="42"/>
      <c r="V26" s="42"/>
      <c r="W26" s="42"/>
      <c r="X26" s="42"/>
    </row>
    <row r="27" spans="1:24" ht="20.25" customHeight="1">
      <c r="A27" s="72" t="s">
        <v>198</v>
      </c>
      <c r="B27" s="72" t="s">
        <v>70</v>
      </c>
      <c r="C27" s="72" t="s">
        <v>248</v>
      </c>
      <c r="D27" s="72" t="s">
        <v>249</v>
      </c>
      <c r="E27" s="72" t="s">
        <v>111</v>
      </c>
      <c r="F27" s="72" t="s">
        <v>110</v>
      </c>
      <c r="G27" s="72" t="s">
        <v>236</v>
      </c>
      <c r="H27" s="72" t="s">
        <v>237</v>
      </c>
      <c r="I27" s="42">
        <v>48111.05</v>
      </c>
      <c r="J27" s="42">
        <v>48111.05</v>
      </c>
      <c r="K27" s="48"/>
      <c r="L27" s="48"/>
      <c r="M27" s="42">
        <v>48111.05</v>
      </c>
      <c r="N27" s="48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spans="1:24" ht="20.25" customHeight="1">
      <c r="A28" s="72" t="s">
        <v>198</v>
      </c>
      <c r="B28" s="72" t="s">
        <v>70</v>
      </c>
      <c r="C28" s="72" t="s">
        <v>250</v>
      </c>
      <c r="D28" s="72" t="s">
        <v>251</v>
      </c>
      <c r="E28" s="72" t="s">
        <v>101</v>
      </c>
      <c r="F28" s="72" t="s">
        <v>102</v>
      </c>
      <c r="G28" s="72" t="s">
        <v>252</v>
      </c>
      <c r="H28" s="72" t="s">
        <v>253</v>
      </c>
      <c r="I28" s="42">
        <v>1152807.8400000001</v>
      </c>
      <c r="J28" s="42">
        <v>1152807.8400000001</v>
      </c>
      <c r="K28" s="48"/>
      <c r="L28" s="48"/>
      <c r="M28" s="42">
        <v>1152807.8400000001</v>
      </c>
      <c r="N28" s="48"/>
      <c r="O28" s="42"/>
      <c r="P28" s="42"/>
      <c r="Q28" s="42"/>
      <c r="R28" s="42"/>
      <c r="S28" s="42"/>
      <c r="T28" s="42"/>
      <c r="U28" s="42"/>
      <c r="V28" s="42"/>
      <c r="W28" s="42"/>
      <c r="X28" s="42"/>
    </row>
    <row r="29" spans="1:24" ht="20.25" customHeight="1">
      <c r="A29" s="72" t="s">
        <v>198</v>
      </c>
      <c r="B29" s="72" t="s">
        <v>70</v>
      </c>
      <c r="C29" s="72" t="s">
        <v>254</v>
      </c>
      <c r="D29" s="72" t="s">
        <v>255</v>
      </c>
      <c r="E29" s="72" t="s">
        <v>121</v>
      </c>
      <c r="F29" s="72" t="s">
        <v>122</v>
      </c>
      <c r="G29" s="72" t="s">
        <v>256</v>
      </c>
      <c r="H29" s="72" t="s">
        <v>257</v>
      </c>
      <c r="I29" s="42">
        <v>13418.9</v>
      </c>
      <c r="J29" s="42">
        <v>13418.9</v>
      </c>
      <c r="K29" s="48"/>
      <c r="L29" s="48"/>
      <c r="M29" s="42">
        <v>13418.9</v>
      </c>
      <c r="N29" s="48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spans="1:24" ht="20.25" customHeight="1">
      <c r="A30" s="72" t="s">
        <v>198</v>
      </c>
      <c r="B30" s="72" t="s">
        <v>70</v>
      </c>
      <c r="C30" s="72" t="s">
        <v>254</v>
      </c>
      <c r="D30" s="72" t="s">
        <v>255</v>
      </c>
      <c r="E30" s="72" t="s">
        <v>121</v>
      </c>
      <c r="F30" s="72" t="s">
        <v>122</v>
      </c>
      <c r="G30" s="72" t="s">
        <v>256</v>
      </c>
      <c r="H30" s="72" t="s">
        <v>257</v>
      </c>
      <c r="I30" s="42">
        <v>60385.04</v>
      </c>
      <c r="J30" s="42">
        <v>60385.04</v>
      </c>
      <c r="K30" s="48"/>
      <c r="L30" s="48"/>
      <c r="M30" s="42">
        <v>60385.04</v>
      </c>
      <c r="N30" s="48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1:24" ht="20.25" customHeight="1">
      <c r="A31" s="72" t="s">
        <v>198</v>
      </c>
      <c r="B31" s="72" t="s">
        <v>70</v>
      </c>
      <c r="C31" s="72" t="s">
        <v>254</v>
      </c>
      <c r="D31" s="72" t="s">
        <v>255</v>
      </c>
      <c r="E31" s="72" t="s">
        <v>121</v>
      </c>
      <c r="F31" s="72" t="s">
        <v>122</v>
      </c>
      <c r="G31" s="72" t="s">
        <v>256</v>
      </c>
      <c r="H31" s="72" t="s">
        <v>257</v>
      </c>
      <c r="I31" s="42">
        <v>523992.22</v>
      </c>
      <c r="J31" s="42">
        <v>523992.22</v>
      </c>
      <c r="K31" s="48"/>
      <c r="L31" s="48"/>
      <c r="M31" s="42">
        <v>523992.22</v>
      </c>
      <c r="N31" s="48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1:24" ht="20.25" customHeight="1">
      <c r="A32" s="72" t="s">
        <v>198</v>
      </c>
      <c r="B32" s="72" t="s">
        <v>70</v>
      </c>
      <c r="C32" s="72" t="s">
        <v>254</v>
      </c>
      <c r="D32" s="72" t="s">
        <v>255</v>
      </c>
      <c r="E32" s="72" t="s">
        <v>123</v>
      </c>
      <c r="F32" s="72" t="s">
        <v>124</v>
      </c>
      <c r="G32" s="72" t="s">
        <v>246</v>
      </c>
      <c r="H32" s="72" t="s">
        <v>247</v>
      </c>
      <c r="I32" s="42">
        <v>335472.45</v>
      </c>
      <c r="J32" s="42">
        <v>335472.45</v>
      </c>
      <c r="K32" s="48"/>
      <c r="L32" s="48"/>
      <c r="M32" s="42">
        <v>335472.45</v>
      </c>
      <c r="N32" s="48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1:24" ht="20.25" customHeight="1">
      <c r="A33" s="72" t="s">
        <v>198</v>
      </c>
      <c r="B33" s="72" t="s">
        <v>70</v>
      </c>
      <c r="C33" s="72" t="s">
        <v>254</v>
      </c>
      <c r="D33" s="72" t="s">
        <v>255</v>
      </c>
      <c r="E33" s="72" t="s">
        <v>125</v>
      </c>
      <c r="F33" s="72" t="s">
        <v>126</v>
      </c>
      <c r="G33" s="72" t="s">
        <v>236</v>
      </c>
      <c r="H33" s="72" t="s">
        <v>237</v>
      </c>
      <c r="I33" s="42">
        <v>31211</v>
      </c>
      <c r="J33" s="42">
        <v>31211</v>
      </c>
      <c r="K33" s="48"/>
      <c r="L33" s="48"/>
      <c r="M33" s="42">
        <v>31211</v>
      </c>
      <c r="N33" s="48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1:24" ht="20.25" customHeight="1">
      <c r="A34" s="72" t="s">
        <v>198</v>
      </c>
      <c r="B34" s="72" t="s">
        <v>70</v>
      </c>
      <c r="C34" s="72" t="s">
        <v>258</v>
      </c>
      <c r="D34" s="72" t="s">
        <v>259</v>
      </c>
      <c r="E34" s="72" t="s">
        <v>103</v>
      </c>
      <c r="F34" s="72" t="s">
        <v>104</v>
      </c>
      <c r="G34" s="72" t="s">
        <v>260</v>
      </c>
      <c r="H34" s="72" t="s">
        <v>259</v>
      </c>
      <c r="I34" s="42">
        <v>550000</v>
      </c>
      <c r="J34" s="42">
        <v>550000</v>
      </c>
      <c r="K34" s="48"/>
      <c r="L34" s="48"/>
      <c r="M34" s="42">
        <v>550000</v>
      </c>
      <c r="N34" s="48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1:24" ht="20.25" customHeight="1">
      <c r="A35" s="72" t="s">
        <v>198</v>
      </c>
      <c r="B35" s="72" t="s">
        <v>70</v>
      </c>
      <c r="C35" s="72" t="s">
        <v>261</v>
      </c>
      <c r="D35" s="72" t="s">
        <v>262</v>
      </c>
      <c r="E35" s="72" t="s">
        <v>116</v>
      </c>
      <c r="F35" s="72" t="s">
        <v>117</v>
      </c>
      <c r="G35" s="72" t="s">
        <v>263</v>
      </c>
      <c r="H35" s="72" t="s">
        <v>264</v>
      </c>
      <c r="I35" s="42">
        <v>39120</v>
      </c>
      <c r="J35" s="42">
        <v>39120</v>
      </c>
      <c r="K35" s="48"/>
      <c r="L35" s="48"/>
      <c r="M35" s="42">
        <v>39120</v>
      </c>
      <c r="N35" s="48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ht="17.25" customHeight="1">
      <c r="A36" s="174" t="s">
        <v>171</v>
      </c>
      <c r="B36" s="175"/>
      <c r="C36" s="176"/>
      <c r="D36" s="176"/>
      <c r="E36" s="176"/>
      <c r="F36" s="176"/>
      <c r="G36" s="176"/>
      <c r="H36" s="177"/>
      <c r="I36" s="42">
        <v>11222095.48</v>
      </c>
      <c r="J36" s="42">
        <v>11222095.48</v>
      </c>
      <c r="K36" s="42"/>
      <c r="L36" s="42"/>
      <c r="M36" s="42">
        <v>11222095.48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</sheetData>
  <mergeCells count="31">
    <mergeCell ref="X6:X7"/>
    <mergeCell ref="S6:S7"/>
    <mergeCell ref="T6:T7"/>
    <mergeCell ref="U6:U7"/>
    <mergeCell ref="V6:V7"/>
    <mergeCell ref="W6:W7"/>
    <mergeCell ref="A36:H36"/>
    <mergeCell ref="A4:A7"/>
    <mergeCell ref="B4:B7"/>
    <mergeCell ref="C4:C7"/>
    <mergeCell ref="D4:D7"/>
    <mergeCell ref="E4:E7"/>
    <mergeCell ref="F4:F7"/>
    <mergeCell ref="G4:G7"/>
    <mergeCell ref="H4:H7"/>
    <mergeCell ref="A2:X2"/>
    <mergeCell ref="A3:H3"/>
    <mergeCell ref="I4:X4"/>
    <mergeCell ref="J5:N5"/>
    <mergeCell ref="O5:Q5"/>
    <mergeCell ref="S5:X5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21"/>
  <sheetViews>
    <sheetView showZeros="0" workbookViewId="0">
      <selection activeCell="K21" sqref="K21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3.5" customHeight="1">
      <c r="B1" s="68"/>
      <c r="E1" s="1"/>
      <c r="F1" s="1"/>
      <c r="G1" s="1"/>
      <c r="H1" s="1"/>
      <c r="U1" s="68"/>
      <c r="W1" s="69" t="s">
        <v>265</v>
      </c>
    </row>
    <row r="2" spans="1:23" ht="46.5" customHeight="1">
      <c r="A2" s="159" t="str">
        <f>"2025"&amp;"年部门项目支出预算表"</f>
        <v>2025年部门项目支出预算表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</row>
    <row r="3" spans="1:23" ht="13.5" customHeight="1">
      <c r="A3" s="160" t="str">
        <f>"单位名称："&amp;"禄劝彝族苗族自治县疾病预防控制中心"</f>
        <v>单位名称：禄劝彝族苗族自治县疾病预防控制中心</v>
      </c>
      <c r="B3" s="161"/>
      <c r="C3" s="161"/>
      <c r="D3" s="161"/>
      <c r="E3" s="161"/>
      <c r="F3" s="161"/>
      <c r="G3" s="161"/>
      <c r="H3" s="161"/>
      <c r="I3" s="4"/>
      <c r="J3" s="4"/>
      <c r="K3" s="4"/>
      <c r="L3" s="4"/>
      <c r="M3" s="4"/>
      <c r="N3" s="4"/>
      <c r="O3" s="4"/>
      <c r="P3" s="4"/>
      <c r="Q3" s="4"/>
      <c r="U3" s="68"/>
      <c r="W3" s="59" t="s">
        <v>1</v>
      </c>
    </row>
    <row r="4" spans="1:23" ht="21.75" customHeight="1">
      <c r="A4" s="172" t="s">
        <v>266</v>
      </c>
      <c r="B4" s="181" t="s">
        <v>182</v>
      </c>
      <c r="C4" s="172" t="s">
        <v>183</v>
      </c>
      <c r="D4" s="172" t="s">
        <v>267</v>
      </c>
      <c r="E4" s="181" t="s">
        <v>184</v>
      </c>
      <c r="F4" s="181" t="s">
        <v>185</v>
      </c>
      <c r="G4" s="181" t="s">
        <v>268</v>
      </c>
      <c r="H4" s="181" t="s">
        <v>269</v>
      </c>
      <c r="I4" s="180" t="s">
        <v>55</v>
      </c>
      <c r="J4" s="166" t="s">
        <v>270</v>
      </c>
      <c r="K4" s="140"/>
      <c r="L4" s="140"/>
      <c r="M4" s="141"/>
      <c r="N4" s="166" t="s">
        <v>190</v>
      </c>
      <c r="O4" s="140"/>
      <c r="P4" s="141"/>
      <c r="Q4" s="181" t="s">
        <v>61</v>
      </c>
      <c r="R4" s="166" t="s">
        <v>62</v>
      </c>
      <c r="S4" s="140"/>
      <c r="T4" s="140"/>
      <c r="U4" s="140"/>
      <c r="V4" s="140"/>
      <c r="W4" s="141"/>
    </row>
    <row r="5" spans="1:23" ht="21.75" customHeight="1">
      <c r="A5" s="178"/>
      <c r="B5" s="168"/>
      <c r="C5" s="178"/>
      <c r="D5" s="178"/>
      <c r="E5" s="183"/>
      <c r="F5" s="183"/>
      <c r="G5" s="183"/>
      <c r="H5" s="183"/>
      <c r="I5" s="168"/>
      <c r="J5" s="184" t="s">
        <v>58</v>
      </c>
      <c r="K5" s="146"/>
      <c r="L5" s="181" t="s">
        <v>59</v>
      </c>
      <c r="M5" s="181" t="s">
        <v>60</v>
      </c>
      <c r="N5" s="181" t="s">
        <v>58</v>
      </c>
      <c r="O5" s="181" t="s">
        <v>59</v>
      </c>
      <c r="P5" s="181" t="s">
        <v>60</v>
      </c>
      <c r="Q5" s="183"/>
      <c r="R5" s="181" t="s">
        <v>57</v>
      </c>
      <c r="S5" s="181" t="s">
        <v>64</v>
      </c>
      <c r="T5" s="181" t="s">
        <v>196</v>
      </c>
      <c r="U5" s="181" t="s">
        <v>66</v>
      </c>
      <c r="V5" s="181" t="s">
        <v>67</v>
      </c>
      <c r="W5" s="181" t="s">
        <v>68</v>
      </c>
    </row>
    <row r="6" spans="1:23" ht="21" customHeight="1">
      <c r="A6" s="168"/>
      <c r="B6" s="168"/>
      <c r="C6" s="168"/>
      <c r="D6" s="168"/>
      <c r="E6" s="168"/>
      <c r="F6" s="168"/>
      <c r="G6" s="168"/>
      <c r="H6" s="168"/>
      <c r="I6" s="168"/>
      <c r="J6" s="185" t="s">
        <v>57</v>
      </c>
      <c r="K6" s="147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</row>
    <row r="7" spans="1:23" ht="39.75" customHeight="1">
      <c r="A7" s="173"/>
      <c r="B7" s="145"/>
      <c r="C7" s="173"/>
      <c r="D7" s="173"/>
      <c r="E7" s="182"/>
      <c r="F7" s="182"/>
      <c r="G7" s="182"/>
      <c r="H7" s="182"/>
      <c r="I7" s="145"/>
      <c r="J7" s="33" t="s">
        <v>57</v>
      </c>
      <c r="K7" s="33" t="s">
        <v>271</v>
      </c>
      <c r="L7" s="182"/>
      <c r="M7" s="182"/>
      <c r="N7" s="182"/>
      <c r="O7" s="182"/>
      <c r="P7" s="182"/>
      <c r="Q7" s="182"/>
      <c r="R7" s="182"/>
      <c r="S7" s="182"/>
      <c r="T7" s="182"/>
      <c r="U7" s="145"/>
      <c r="V7" s="182"/>
      <c r="W7" s="182"/>
    </row>
    <row r="8" spans="1:23" ht="1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  <c r="U8" s="10">
        <v>21</v>
      </c>
      <c r="V8" s="18">
        <v>22</v>
      </c>
      <c r="W8" s="10">
        <v>23</v>
      </c>
    </row>
    <row r="9" spans="1:23" ht="21.75" customHeight="1">
      <c r="A9" s="35" t="s">
        <v>272</v>
      </c>
      <c r="B9" s="35" t="s">
        <v>273</v>
      </c>
      <c r="C9" s="35" t="s">
        <v>274</v>
      </c>
      <c r="D9" s="35" t="s">
        <v>70</v>
      </c>
      <c r="E9" s="15" t="s">
        <v>116</v>
      </c>
      <c r="F9" s="35" t="s">
        <v>117</v>
      </c>
      <c r="G9" s="35" t="s">
        <v>214</v>
      </c>
      <c r="H9" s="35" t="s">
        <v>215</v>
      </c>
      <c r="I9" s="42">
        <v>199482</v>
      </c>
      <c r="J9" s="42">
        <v>199482</v>
      </c>
      <c r="K9" s="42">
        <v>199482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3" ht="21.75" customHeight="1">
      <c r="A10" s="35" t="s">
        <v>272</v>
      </c>
      <c r="B10" s="35" t="s">
        <v>275</v>
      </c>
      <c r="C10" s="35" t="s">
        <v>276</v>
      </c>
      <c r="D10" s="35" t="s">
        <v>70</v>
      </c>
      <c r="E10" s="15" t="s">
        <v>116</v>
      </c>
      <c r="F10" s="35" t="s">
        <v>117</v>
      </c>
      <c r="G10" s="35" t="s">
        <v>224</v>
      </c>
      <c r="H10" s="35" t="s">
        <v>225</v>
      </c>
      <c r="I10" s="42">
        <v>57600</v>
      </c>
      <c r="J10" s="42">
        <v>57600</v>
      </c>
      <c r="K10" s="42">
        <v>57600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1:23" ht="21.75" customHeight="1">
      <c r="A11" s="35" t="s">
        <v>277</v>
      </c>
      <c r="B11" s="35" t="s">
        <v>278</v>
      </c>
      <c r="C11" s="35" t="s">
        <v>279</v>
      </c>
      <c r="D11" s="35" t="s">
        <v>70</v>
      </c>
      <c r="E11" s="15" t="s">
        <v>116</v>
      </c>
      <c r="F11" s="35" t="s">
        <v>117</v>
      </c>
      <c r="G11" s="35" t="s">
        <v>214</v>
      </c>
      <c r="H11" s="35" t="s">
        <v>215</v>
      </c>
      <c r="I11" s="42">
        <v>577415</v>
      </c>
      <c r="J11" s="42">
        <v>577415</v>
      </c>
      <c r="K11" s="42">
        <v>577415</v>
      </c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1:23" ht="21.75" customHeight="1">
      <c r="A12" s="35" t="s">
        <v>277</v>
      </c>
      <c r="B12" s="35" t="s">
        <v>278</v>
      </c>
      <c r="C12" s="35" t="s">
        <v>279</v>
      </c>
      <c r="D12" s="35" t="s">
        <v>70</v>
      </c>
      <c r="E12" s="15" t="s">
        <v>116</v>
      </c>
      <c r="F12" s="35" t="s">
        <v>117</v>
      </c>
      <c r="G12" s="35" t="s">
        <v>280</v>
      </c>
      <c r="H12" s="35" t="s">
        <v>281</v>
      </c>
      <c r="I12" s="42">
        <v>100000</v>
      </c>
      <c r="J12" s="42">
        <v>100000</v>
      </c>
      <c r="K12" s="42">
        <v>100000</v>
      </c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1:23" ht="21.75" customHeight="1">
      <c r="A13" s="35" t="s">
        <v>277</v>
      </c>
      <c r="B13" s="35" t="s">
        <v>278</v>
      </c>
      <c r="C13" s="35" t="s">
        <v>279</v>
      </c>
      <c r="D13" s="35" t="s">
        <v>70</v>
      </c>
      <c r="E13" s="15" t="s">
        <v>116</v>
      </c>
      <c r="F13" s="35" t="s">
        <v>117</v>
      </c>
      <c r="G13" s="35" t="s">
        <v>282</v>
      </c>
      <c r="H13" s="35" t="s">
        <v>283</v>
      </c>
      <c r="I13" s="42">
        <v>256432</v>
      </c>
      <c r="J13" s="42">
        <v>256432</v>
      </c>
      <c r="K13" s="42">
        <v>256432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1:23" ht="21.75" customHeight="1">
      <c r="A14" s="35" t="s">
        <v>277</v>
      </c>
      <c r="B14" s="35" t="s">
        <v>278</v>
      </c>
      <c r="C14" s="35" t="s">
        <v>279</v>
      </c>
      <c r="D14" s="35" t="s">
        <v>70</v>
      </c>
      <c r="E14" s="15" t="s">
        <v>116</v>
      </c>
      <c r="F14" s="35" t="s">
        <v>117</v>
      </c>
      <c r="G14" s="35" t="s">
        <v>284</v>
      </c>
      <c r="H14" s="35" t="s">
        <v>285</v>
      </c>
      <c r="I14" s="42">
        <v>99400</v>
      </c>
      <c r="J14" s="42">
        <v>99400</v>
      </c>
      <c r="K14" s="42">
        <v>99400</v>
      </c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ht="21.75" customHeight="1">
      <c r="A15" s="35" t="s">
        <v>277</v>
      </c>
      <c r="B15" s="35" t="s">
        <v>278</v>
      </c>
      <c r="C15" s="35" t="s">
        <v>279</v>
      </c>
      <c r="D15" s="35" t="s">
        <v>70</v>
      </c>
      <c r="E15" s="15" t="s">
        <v>116</v>
      </c>
      <c r="F15" s="35" t="s">
        <v>117</v>
      </c>
      <c r="G15" s="35" t="s">
        <v>286</v>
      </c>
      <c r="H15" s="35" t="s">
        <v>287</v>
      </c>
      <c r="I15" s="42">
        <v>300000</v>
      </c>
      <c r="J15" s="42">
        <v>300000</v>
      </c>
      <c r="K15" s="42">
        <v>300000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ht="21.75" customHeight="1">
      <c r="A16" s="35" t="s">
        <v>277</v>
      </c>
      <c r="B16" s="35" t="s">
        <v>288</v>
      </c>
      <c r="C16" s="35" t="s">
        <v>289</v>
      </c>
      <c r="D16" s="35" t="s">
        <v>70</v>
      </c>
      <c r="E16" s="15" t="s">
        <v>116</v>
      </c>
      <c r="F16" s="35" t="s">
        <v>117</v>
      </c>
      <c r="G16" s="35" t="s">
        <v>214</v>
      </c>
      <c r="H16" s="35" t="s">
        <v>215</v>
      </c>
      <c r="I16" s="42">
        <v>114250</v>
      </c>
      <c r="J16" s="42">
        <v>114250</v>
      </c>
      <c r="K16" s="42">
        <v>114250</v>
      </c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ht="21.75" customHeight="1">
      <c r="A17" s="35" t="s">
        <v>277</v>
      </c>
      <c r="B17" s="35" t="s">
        <v>290</v>
      </c>
      <c r="C17" s="35" t="s">
        <v>291</v>
      </c>
      <c r="D17" s="35" t="s">
        <v>70</v>
      </c>
      <c r="E17" s="15" t="s">
        <v>116</v>
      </c>
      <c r="F17" s="35" t="s">
        <v>117</v>
      </c>
      <c r="G17" s="35" t="s">
        <v>214</v>
      </c>
      <c r="H17" s="35" t="s">
        <v>215</v>
      </c>
      <c r="I17" s="42">
        <v>108887</v>
      </c>
      <c r="J17" s="42">
        <v>108887</v>
      </c>
      <c r="K17" s="42">
        <v>108887</v>
      </c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1:23" ht="21.75" customHeight="1">
      <c r="A18" s="35" t="s">
        <v>277</v>
      </c>
      <c r="B18" s="35" t="s">
        <v>292</v>
      </c>
      <c r="C18" s="35" t="s">
        <v>293</v>
      </c>
      <c r="D18" s="35" t="s">
        <v>70</v>
      </c>
      <c r="E18" s="15" t="s">
        <v>116</v>
      </c>
      <c r="F18" s="35" t="s">
        <v>117</v>
      </c>
      <c r="G18" s="35" t="s">
        <v>214</v>
      </c>
      <c r="H18" s="35" t="s">
        <v>215</v>
      </c>
      <c r="I18" s="42">
        <v>280400</v>
      </c>
      <c r="J18" s="42">
        <v>280400</v>
      </c>
      <c r="K18" s="42">
        <v>280400</v>
      </c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3" s="90" customFormat="1" ht="21.75" customHeight="1">
      <c r="A19" s="91" t="s">
        <v>294</v>
      </c>
      <c r="B19" s="92" t="s">
        <v>295</v>
      </c>
      <c r="C19" s="93" t="s">
        <v>296</v>
      </c>
      <c r="D19" s="93" t="s">
        <v>70</v>
      </c>
      <c r="E19" s="94">
        <v>2100401</v>
      </c>
      <c r="F19" s="93" t="s">
        <v>117</v>
      </c>
      <c r="G19" s="95">
        <v>30227</v>
      </c>
      <c r="H19" s="93" t="s">
        <v>287</v>
      </c>
      <c r="I19" s="96">
        <v>22948.71</v>
      </c>
      <c r="J19" s="96">
        <v>22948.71</v>
      </c>
      <c r="K19" s="96">
        <v>22948.71</v>
      </c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</row>
    <row r="20" spans="1:23" s="90" customFormat="1" ht="21.75" customHeight="1">
      <c r="A20" s="91" t="s">
        <v>294</v>
      </c>
      <c r="B20" s="97" t="s">
        <v>297</v>
      </c>
      <c r="C20" s="93" t="s">
        <v>298</v>
      </c>
      <c r="D20" s="93" t="s">
        <v>70</v>
      </c>
      <c r="E20" s="98">
        <v>2100401</v>
      </c>
      <c r="F20" s="93" t="s">
        <v>117</v>
      </c>
      <c r="G20" s="95">
        <v>30227</v>
      </c>
      <c r="H20" s="93" t="s">
        <v>287</v>
      </c>
      <c r="I20" s="99">
        <v>333686</v>
      </c>
      <c r="J20" s="99">
        <v>333686</v>
      </c>
      <c r="K20" s="99">
        <v>333686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</row>
    <row r="21" spans="1:23" ht="18.75" customHeight="1">
      <c r="A21" s="174" t="s">
        <v>171</v>
      </c>
      <c r="B21" s="175"/>
      <c r="C21" s="175"/>
      <c r="D21" s="175"/>
      <c r="E21" s="175"/>
      <c r="F21" s="175"/>
      <c r="G21" s="175"/>
      <c r="H21" s="133"/>
      <c r="I21" s="42">
        <f>SUM(I9:I20)</f>
        <v>2450500.71</v>
      </c>
      <c r="J21" s="42">
        <f t="shared" ref="J21" si="0">SUM(J9:J20)</f>
        <v>2450500.71</v>
      </c>
      <c r="K21" s="42">
        <f>SUM(K9:K20)</f>
        <v>2450500.71</v>
      </c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</sheetData>
  <mergeCells count="28">
    <mergeCell ref="V5:V7"/>
    <mergeCell ref="W5:W7"/>
    <mergeCell ref="J5:K6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17" type="noConversion"/>
  <printOptions horizontalCentered="1"/>
  <pageMargins left="0.37" right="0.37" top="0.56000000000000005" bottom="0.56000000000000005" header="0.48" footer="0.48"/>
  <pageSetup paperSize="9" scale="5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52"/>
  <sheetViews>
    <sheetView showZeros="0" workbookViewId="0">
      <selection activeCell="A49" sqref="A49:A52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8" customHeight="1">
      <c r="J1" s="2" t="s">
        <v>299</v>
      </c>
    </row>
    <row r="2" spans="1:10" ht="39.75" customHeight="1">
      <c r="A2" s="186" t="str">
        <f>"2025"&amp;"年部门项目支出绩效目标表"</f>
        <v>2025年部门项目支出绩效目标表</v>
      </c>
      <c r="B2" s="159"/>
      <c r="C2" s="159"/>
      <c r="D2" s="159"/>
      <c r="E2" s="159"/>
      <c r="F2" s="158"/>
      <c r="G2" s="159"/>
      <c r="H2" s="158"/>
      <c r="I2" s="158"/>
      <c r="J2" s="159"/>
    </row>
    <row r="3" spans="1:10" ht="17.25" customHeight="1">
      <c r="A3" s="160" t="str">
        <f>"单位名称："&amp;"禄劝彝族苗族自治县疾病预防控制中心"</f>
        <v>单位名称：禄劝彝族苗族自治县疾病预防控制中心</v>
      </c>
      <c r="B3" s="101"/>
      <c r="C3" s="101"/>
      <c r="D3" s="101"/>
      <c r="E3" s="101"/>
      <c r="F3" s="101"/>
      <c r="G3" s="101"/>
      <c r="H3" s="101"/>
    </row>
    <row r="4" spans="1:10" ht="44.25" customHeight="1">
      <c r="A4" s="33" t="s">
        <v>183</v>
      </c>
      <c r="B4" s="33" t="s">
        <v>300</v>
      </c>
      <c r="C4" s="33" t="s">
        <v>301</v>
      </c>
      <c r="D4" s="33" t="s">
        <v>302</v>
      </c>
      <c r="E4" s="33" t="s">
        <v>303</v>
      </c>
      <c r="F4" s="34" t="s">
        <v>304</v>
      </c>
      <c r="G4" s="33" t="s">
        <v>305</v>
      </c>
      <c r="H4" s="34" t="s">
        <v>306</v>
      </c>
      <c r="I4" s="34" t="s">
        <v>307</v>
      </c>
      <c r="J4" s="33" t="s">
        <v>308</v>
      </c>
    </row>
    <row r="5" spans="1:10" ht="18.75" customHeight="1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18">
        <v>6</v>
      </c>
      <c r="G5" s="65">
        <v>7</v>
      </c>
      <c r="H5" s="18">
        <v>8</v>
      </c>
      <c r="I5" s="18">
        <v>9</v>
      </c>
      <c r="J5" s="65">
        <v>10</v>
      </c>
    </row>
    <row r="6" spans="1:10" ht="42" customHeight="1">
      <c r="A6" s="187" t="s">
        <v>274</v>
      </c>
      <c r="B6" s="190" t="s">
        <v>309</v>
      </c>
      <c r="C6" s="66" t="s">
        <v>310</v>
      </c>
      <c r="D6" s="66" t="s">
        <v>311</v>
      </c>
      <c r="E6" s="66" t="s">
        <v>312</v>
      </c>
      <c r="F6" s="66" t="s">
        <v>313</v>
      </c>
      <c r="G6" s="66" t="s">
        <v>314</v>
      </c>
      <c r="H6" s="66" t="s">
        <v>315</v>
      </c>
      <c r="I6" s="66" t="s">
        <v>316</v>
      </c>
      <c r="J6" s="66" t="s">
        <v>317</v>
      </c>
    </row>
    <row r="7" spans="1:10" ht="42" customHeight="1">
      <c r="A7" s="188"/>
      <c r="B7" s="191"/>
      <c r="C7" s="66" t="s">
        <v>310</v>
      </c>
      <c r="D7" s="66" t="s">
        <v>311</v>
      </c>
      <c r="E7" s="66" t="s">
        <v>318</v>
      </c>
      <c r="F7" s="66" t="s">
        <v>319</v>
      </c>
      <c r="G7" s="66" t="s">
        <v>320</v>
      </c>
      <c r="H7" s="66" t="s">
        <v>321</v>
      </c>
      <c r="I7" s="66" t="s">
        <v>322</v>
      </c>
      <c r="J7" s="66" t="s">
        <v>323</v>
      </c>
    </row>
    <row r="8" spans="1:10" ht="42" customHeight="1">
      <c r="A8" s="188"/>
      <c r="B8" s="191"/>
      <c r="C8" s="66" t="s">
        <v>324</v>
      </c>
      <c r="D8" s="66" t="s">
        <v>325</v>
      </c>
      <c r="E8" s="66" t="s">
        <v>326</v>
      </c>
      <c r="F8" s="66" t="s">
        <v>313</v>
      </c>
      <c r="G8" s="66" t="s">
        <v>327</v>
      </c>
      <c r="H8" s="66" t="s">
        <v>315</v>
      </c>
      <c r="I8" s="66" t="s">
        <v>316</v>
      </c>
      <c r="J8" s="66" t="s">
        <v>326</v>
      </c>
    </row>
    <row r="9" spans="1:10" ht="42" customHeight="1">
      <c r="A9" s="189"/>
      <c r="B9" s="192"/>
      <c r="C9" s="66" t="s">
        <v>328</v>
      </c>
      <c r="D9" s="66" t="s">
        <v>329</v>
      </c>
      <c r="E9" s="66" t="s">
        <v>330</v>
      </c>
      <c r="F9" s="66" t="s">
        <v>313</v>
      </c>
      <c r="G9" s="66" t="s">
        <v>331</v>
      </c>
      <c r="H9" s="66" t="s">
        <v>315</v>
      </c>
      <c r="I9" s="66" t="s">
        <v>316</v>
      </c>
      <c r="J9" s="66" t="s">
        <v>330</v>
      </c>
    </row>
    <row r="10" spans="1:10" ht="42" customHeight="1">
      <c r="A10" s="187" t="s">
        <v>276</v>
      </c>
      <c r="B10" s="187" t="s">
        <v>332</v>
      </c>
      <c r="C10" s="66" t="s">
        <v>310</v>
      </c>
      <c r="D10" s="66" t="s">
        <v>311</v>
      </c>
      <c r="E10" s="66" t="s">
        <v>333</v>
      </c>
      <c r="F10" s="66" t="s">
        <v>319</v>
      </c>
      <c r="G10" s="66" t="s">
        <v>334</v>
      </c>
      <c r="H10" s="66" t="s">
        <v>335</v>
      </c>
      <c r="I10" s="66" t="s">
        <v>316</v>
      </c>
      <c r="J10" s="66" t="s">
        <v>333</v>
      </c>
    </row>
    <row r="11" spans="1:10" ht="42" customHeight="1">
      <c r="A11" s="188"/>
      <c r="B11" s="188"/>
      <c r="C11" s="66" t="s">
        <v>310</v>
      </c>
      <c r="D11" s="66" t="s">
        <v>336</v>
      </c>
      <c r="E11" s="66" t="s">
        <v>337</v>
      </c>
      <c r="F11" s="66" t="s">
        <v>313</v>
      </c>
      <c r="G11" s="66" t="s">
        <v>338</v>
      </c>
      <c r="H11" s="66" t="s">
        <v>315</v>
      </c>
      <c r="I11" s="66" t="s">
        <v>316</v>
      </c>
      <c r="J11" s="66" t="s">
        <v>337</v>
      </c>
    </row>
    <row r="12" spans="1:10" ht="42" customHeight="1">
      <c r="A12" s="188"/>
      <c r="B12" s="188"/>
      <c r="C12" s="66" t="s">
        <v>310</v>
      </c>
      <c r="D12" s="66" t="s">
        <v>339</v>
      </c>
      <c r="E12" s="66" t="s">
        <v>340</v>
      </c>
      <c r="F12" s="66" t="s">
        <v>313</v>
      </c>
      <c r="G12" s="66" t="s">
        <v>341</v>
      </c>
      <c r="H12" s="66" t="s">
        <v>342</v>
      </c>
      <c r="I12" s="66" t="s">
        <v>316</v>
      </c>
      <c r="J12" s="66" t="s">
        <v>340</v>
      </c>
    </row>
    <row r="13" spans="1:10" ht="42" customHeight="1">
      <c r="A13" s="188"/>
      <c r="B13" s="188"/>
      <c r="C13" s="66" t="s">
        <v>324</v>
      </c>
      <c r="D13" s="66" t="s">
        <v>325</v>
      </c>
      <c r="E13" s="66" t="s">
        <v>343</v>
      </c>
      <c r="F13" s="66" t="s">
        <v>319</v>
      </c>
      <c r="G13" s="66" t="s">
        <v>338</v>
      </c>
      <c r="H13" s="66" t="s">
        <v>315</v>
      </c>
      <c r="I13" s="66" t="s">
        <v>316</v>
      </c>
      <c r="J13" s="66" t="s">
        <v>343</v>
      </c>
    </row>
    <row r="14" spans="1:10" ht="42" customHeight="1">
      <c r="A14" s="189"/>
      <c r="B14" s="189"/>
      <c r="C14" s="66" t="s">
        <v>328</v>
      </c>
      <c r="D14" s="66" t="s">
        <v>329</v>
      </c>
      <c r="E14" s="66" t="s">
        <v>344</v>
      </c>
      <c r="F14" s="66" t="s">
        <v>313</v>
      </c>
      <c r="G14" s="66" t="s">
        <v>338</v>
      </c>
      <c r="H14" s="66" t="s">
        <v>315</v>
      </c>
      <c r="I14" s="66" t="s">
        <v>316</v>
      </c>
      <c r="J14" s="66" t="s">
        <v>344</v>
      </c>
    </row>
    <row r="15" spans="1:10" ht="42" customHeight="1">
      <c r="A15" s="190" t="s">
        <v>279</v>
      </c>
      <c r="B15" s="190" t="s">
        <v>345</v>
      </c>
      <c r="C15" s="66" t="s">
        <v>310</v>
      </c>
      <c r="D15" s="66" t="s">
        <v>311</v>
      </c>
      <c r="E15" s="66" t="s">
        <v>346</v>
      </c>
      <c r="F15" s="66" t="s">
        <v>319</v>
      </c>
      <c r="G15" s="66" t="s">
        <v>338</v>
      </c>
      <c r="H15" s="66" t="s">
        <v>315</v>
      </c>
      <c r="I15" s="66" t="s">
        <v>316</v>
      </c>
      <c r="J15" s="66" t="s">
        <v>346</v>
      </c>
    </row>
    <row r="16" spans="1:10" ht="42" customHeight="1">
      <c r="A16" s="191"/>
      <c r="B16" s="191"/>
      <c r="C16" s="66" t="s">
        <v>310</v>
      </c>
      <c r="D16" s="66" t="s">
        <v>311</v>
      </c>
      <c r="E16" s="66" t="s">
        <v>347</v>
      </c>
      <c r="F16" s="66" t="s">
        <v>313</v>
      </c>
      <c r="G16" s="66" t="s">
        <v>348</v>
      </c>
      <c r="H16" s="66" t="s">
        <v>349</v>
      </c>
      <c r="I16" s="66" t="s">
        <v>322</v>
      </c>
      <c r="J16" s="66" t="s">
        <v>347</v>
      </c>
    </row>
    <row r="17" spans="1:10" ht="42" customHeight="1">
      <c r="A17" s="191"/>
      <c r="B17" s="191"/>
      <c r="C17" s="66" t="s">
        <v>310</v>
      </c>
      <c r="D17" s="66" t="s">
        <v>311</v>
      </c>
      <c r="E17" s="66" t="s">
        <v>350</v>
      </c>
      <c r="F17" s="66" t="s">
        <v>313</v>
      </c>
      <c r="G17" s="66" t="s">
        <v>351</v>
      </c>
      <c r="H17" s="66" t="s">
        <v>349</v>
      </c>
      <c r="I17" s="66" t="s">
        <v>322</v>
      </c>
      <c r="J17" s="66" t="s">
        <v>350</v>
      </c>
    </row>
    <row r="18" spans="1:10" ht="42" customHeight="1">
      <c r="A18" s="191"/>
      <c r="B18" s="191"/>
      <c r="C18" s="66" t="s">
        <v>310</v>
      </c>
      <c r="D18" s="66" t="s">
        <v>311</v>
      </c>
      <c r="E18" s="66" t="s">
        <v>352</v>
      </c>
      <c r="F18" s="66" t="s">
        <v>313</v>
      </c>
      <c r="G18" s="66" t="s">
        <v>314</v>
      </c>
      <c r="H18" s="66" t="s">
        <v>315</v>
      </c>
      <c r="I18" s="66" t="s">
        <v>316</v>
      </c>
      <c r="J18" s="66" t="s">
        <v>352</v>
      </c>
    </row>
    <row r="19" spans="1:10" ht="42" customHeight="1">
      <c r="A19" s="191"/>
      <c r="B19" s="191"/>
      <c r="C19" s="66" t="s">
        <v>310</v>
      </c>
      <c r="D19" s="66" t="s">
        <v>311</v>
      </c>
      <c r="E19" s="66" t="s">
        <v>353</v>
      </c>
      <c r="F19" s="66" t="s">
        <v>319</v>
      </c>
      <c r="G19" s="66" t="s">
        <v>354</v>
      </c>
      <c r="H19" s="66" t="s">
        <v>315</v>
      </c>
      <c r="I19" s="66" t="s">
        <v>316</v>
      </c>
      <c r="J19" s="66" t="s">
        <v>353</v>
      </c>
    </row>
    <row r="20" spans="1:10" ht="42" customHeight="1">
      <c r="A20" s="191"/>
      <c r="B20" s="191"/>
      <c r="C20" s="66" t="s">
        <v>310</v>
      </c>
      <c r="D20" s="66" t="s">
        <v>311</v>
      </c>
      <c r="E20" s="66" t="s">
        <v>355</v>
      </c>
      <c r="F20" s="66" t="s">
        <v>319</v>
      </c>
      <c r="G20" s="66" t="s">
        <v>331</v>
      </c>
      <c r="H20" s="66" t="s">
        <v>315</v>
      </c>
      <c r="I20" s="66" t="s">
        <v>316</v>
      </c>
      <c r="J20" s="66" t="s">
        <v>355</v>
      </c>
    </row>
    <row r="21" spans="1:10" ht="42" customHeight="1">
      <c r="A21" s="191"/>
      <c r="B21" s="191"/>
      <c r="C21" s="66" t="s">
        <v>310</v>
      </c>
      <c r="D21" s="66" t="s">
        <v>311</v>
      </c>
      <c r="E21" s="66" t="s">
        <v>356</v>
      </c>
      <c r="F21" s="66" t="s">
        <v>313</v>
      </c>
      <c r="G21" s="66" t="s">
        <v>314</v>
      </c>
      <c r="H21" s="66" t="s">
        <v>315</v>
      </c>
      <c r="I21" s="66" t="s">
        <v>316</v>
      </c>
      <c r="J21" s="66" t="s">
        <v>356</v>
      </c>
    </row>
    <row r="22" spans="1:10" ht="42" customHeight="1">
      <c r="A22" s="191"/>
      <c r="B22" s="191"/>
      <c r="C22" s="66" t="s">
        <v>310</v>
      </c>
      <c r="D22" s="66" t="s">
        <v>336</v>
      </c>
      <c r="E22" s="66" t="s">
        <v>357</v>
      </c>
      <c r="F22" s="66" t="s">
        <v>319</v>
      </c>
      <c r="G22" s="66" t="s">
        <v>354</v>
      </c>
      <c r="H22" s="66" t="s">
        <v>315</v>
      </c>
      <c r="I22" s="66" t="s">
        <v>316</v>
      </c>
      <c r="J22" s="66" t="s">
        <v>357</v>
      </c>
    </row>
    <row r="23" spans="1:10" ht="42" customHeight="1">
      <c r="A23" s="191"/>
      <c r="B23" s="191"/>
      <c r="C23" s="66" t="s">
        <v>310</v>
      </c>
      <c r="D23" s="66" t="s">
        <v>336</v>
      </c>
      <c r="E23" s="66" t="s">
        <v>358</v>
      </c>
      <c r="F23" s="66" t="s">
        <v>319</v>
      </c>
      <c r="G23" s="66" t="s">
        <v>359</v>
      </c>
      <c r="H23" s="66" t="s">
        <v>315</v>
      </c>
      <c r="I23" s="66" t="s">
        <v>316</v>
      </c>
      <c r="J23" s="66" t="s">
        <v>358</v>
      </c>
    </row>
    <row r="24" spans="1:10" ht="42" customHeight="1">
      <c r="A24" s="191"/>
      <c r="B24" s="191"/>
      <c r="C24" s="66" t="s">
        <v>310</v>
      </c>
      <c r="D24" s="66" t="s">
        <v>336</v>
      </c>
      <c r="E24" s="66" t="s">
        <v>360</v>
      </c>
      <c r="F24" s="66" t="s">
        <v>319</v>
      </c>
      <c r="G24" s="66" t="s">
        <v>314</v>
      </c>
      <c r="H24" s="66" t="s">
        <v>315</v>
      </c>
      <c r="I24" s="66" t="s">
        <v>316</v>
      </c>
      <c r="J24" s="66" t="s">
        <v>360</v>
      </c>
    </row>
    <row r="25" spans="1:10" ht="42" customHeight="1">
      <c r="A25" s="191"/>
      <c r="B25" s="191"/>
      <c r="C25" s="66" t="s">
        <v>310</v>
      </c>
      <c r="D25" s="66" t="s">
        <v>336</v>
      </c>
      <c r="E25" s="66" t="s">
        <v>361</v>
      </c>
      <c r="F25" s="66" t="s">
        <v>319</v>
      </c>
      <c r="G25" s="66" t="s">
        <v>359</v>
      </c>
      <c r="H25" s="66" t="s">
        <v>315</v>
      </c>
      <c r="I25" s="66" t="s">
        <v>316</v>
      </c>
      <c r="J25" s="66" t="s">
        <v>361</v>
      </c>
    </row>
    <row r="26" spans="1:10" ht="42" customHeight="1">
      <c r="A26" s="191"/>
      <c r="B26" s="191"/>
      <c r="C26" s="66" t="s">
        <v>310</v>
      </c>
      <c r="D26" s="66" t="s">
        <v>336</v>
      </c>
      <c r="E26" s="66" t="s">
        <v>362</v>
      </c>
      <c r="F26" s="66" t="s">
        <v>319</v>
      </c>
      <c r="G26" s="66" t="s">
        <v>354</v>
      </c>
      <c r="H26" s="66" t="s">
        <v>315</v>
      </c>
      <c r="I26" s="66" t="s">
        <v>316</v>
      </c>
      <c r="J26" s="66" t="s">
        <v>362</v>
      </c>
    </row>
    <row r="27" spans="1:10" ht="42" customHeight="1">
      <c r="A27" s="191"/>
      <c r="B27" s="191"/>
      <c r="C27" s="66" t="s">
        <v>310</v>
      </c>
      <c r="D27" s="66" t="s">
        <v>336</v>
      </c>
      <c r="E27" s="66" t="s">
        <v>363</v>
      </c>
      <c r="F27" s="66" t="s">
        <v>319</v>
      </c>
      <c r="G27" s="66" t="s">
        <v>354</v>
      </c>
      <c r="H27" s="66" t="s">
        <v>315</v>
      </c>
      <c r="I27" s="66" t="s">
        <v>316</v>
      </c>
      <c r="J27" s="66" t="s">
        <v>363</v>
      </c>
    </row>
    <row r="28" spans="1:10" ht="42" customHeight="1">
      <c r="A28" s="191"/>
      <c r="B28" s="191"/>
      <c r="C28" s="66" t="s">
        <v>310</v>
      </c>
      <c r="D28" s="66" t="s">
        <v>336</v>
      </c>
      <c r="E28" s="66" t="s">
        <v>364</v>
      </c>
      <c r="F28" s="66" t="s">
        <v>319</v>
      </c>
      <c r="G28" s="66" t="s">
        <v>365</v>
      </c>
      <c r="H28" s="66" t="s">
        <v>315</v>
      </c>
      <c r="I28" s="66" t="s">
        <v>316</v>
      </c>
      <c r="J28" s="66" t="s">
        <v>364</v>
      </c>
    </row>
    <row r="29" spans="1:10" ht="42" customHeight="1">
      <c r="A29" s="191"/>
      <c r="B29" s="191"/>
      <c r="C29" s="66" t="s">
        <v>310</v>
      </c>
      <c r="D29" s="66" t="s">
        <v>339</v>
      </c>
      <c r="E29" s="66" t="s">
        <v>366</v>
      </c>
      <c r="F29" s="66" t="s">
        <v>319</v>
      </c>
      <c r="G29" s="66" t="s">
        <v>367</v>
      </c>
      <c r="H29" s="66" t="s">
        <v>315</v>
      </c>
      <c r="I29" s="66" t="s">
        <v>316</v>
      </c>
      <c r="J29" s="66" t="s">
        <v>366</v>
      </c>
    </row>
    <row r="30" spans="1:10" ht="42" customHeight="1">
      <c r="A30" s="191"/>
      <c r="B30" s="191"/>
      <c r="C30" s="66" t="s">
        <v>324</v>
      </c>
      <c r="D30" s="66" t="s">
        <v>325</v>
      </c>
      <c r="E30" s="66" t="s">
        <v>368</v>
      </c>
      <c r="F30" s="66" t="s">
        <v>313</v>
      </c>
      <c r="G30" s="66" t="s">
        <v>369</v>
      </c>
      <c r="H30" s="66" t="s">
        <v>321</v>
      </c>
      <c r="I30" s="66" t="s">
        <v>316</v>
      </c>
      <c r="J30" s="66" t="s">
        <v>368</v>
      </c>
    </row>
    <row r="31" spans="1:10" ht="42" customHeight="1">
      <c r="A31" s="191"/>
      <c r="B31" s="191"/>
      <c r="C31" s="66" t="s">
        <v>324</v>
      </c>
      <c r="D31" s="66" t="s">
        <v>370</v>
      </c>
      <c r="E31" s="66" t="s">
        <v>371</v>
      </c>
      <c r="F31" s="66" t="s">
        <v>313</v>
      </c>
      <c r="G31" s="66" t="s">
        <v>371</v>
      </c>
      <c r="H31" s="66" t="s">
        <v>372</v>
      </c>
      <c r="I31" s="66" t="s">
        <v>316</v>
      </c>
      <c r="J31" s="66" t="s">
        <v>371</v>
      </c>
    </row>
    <row r="32" spans="1:10" ht="42" customHeight="1">
      <c r="A32" s="192"/>
      <c r="B32" s="192"/>
      <c r="C32" s="66" t="s">
        <v>328</v>
      </c>
      <c r="D32" s="66" t="s">
        <v>329</v>
      </c>
      <c r="E32" s="66" t="s">
        <v>373</v>
      </c>
      <c r="F32" s="66" t="s">
        <v>319</v>
      </c>
      <c r="G32" s="66" t="s">
        <v>331</v>
      </c>
      <c r="H32" s="66" t="s">
        <v>315</v>
      </c>
      <c r="I32" s="66" t="s">
        <v>316</v>
      </c>
      <c r="J32" s="66" t="s">
        <v>373</v>
      </c>
    </row>
    <row r="33" spans="1:10" ht="42" customHeight="1">
      <c r="A33" s="190" t="s">
        <v>289</v>
      </c>
      <c r="B33" s="190" t="s">
        <v>374</v>
      </c>
      <c r="C33" s="67" t="s">
        <v>310</v>
      </c>
      <c r="D33" s="67" t="s">
        <v>311</v>
      </c>
      <c r="E33" s="67" t="s">
        <v>375</v>
      </c>
      <c r="F33" s="67" t="s">
        <v>313</v>
      </c>
      <c r="G33" s="67" t="s">
        <v>314</v>
      </c>
      <c r="H33" s="67" t="s">
        <v>315</v>
      </c>
      <c r="I33" s="67" t="s">
        <v>316</v>
      </c>
      <c r="J33" s="67" t="s">
        <v>375</v>
      </c>
    </row>
    <row r="34" spans="1:10" ht="42" customHeight="1">
      <c r="A34" s="191"/>
      <c r="B34" s="191"/>
      <c r="C34" s="67" t="s">
        <v>310</v>
      </c>
      <c r="D34" s="67" t="s">
        <v>311</v>
      </c>
      <c r="E34" s="67" t="s">
        <v>376</v>
      </c>
      <c r="F34" s="67" t="s">
        <v>313</v>
      </c>
      <c r="G34" s="67" t="s">
        <v>314</v>
      </c>
      <c r="H34" s="67" t="s">
        <v>315</v>
      </c>
      <c r="I34" s="67" t="s">
        <v>316</v>
      </c>
      <c r="J34" s="67" t="s">
        <v>376</v>
      </c>
    </row>
    <row r="35" spans="1:10" ht="42" customHeight="1">
      <c r="A35" s="191"/>
      <c r="B35" s="191"/>
      <c r="C35" s="67" t="s">
        <v>310</v>
      </c>
      <c r="D35" s="67" t="s">
        <v>336</v>
      </c>
      <c r="E35" s="67" t="s">
        <v>357</v>
      </c>
      <c r="F35" s="67" t="s">
        <v>319</v>
      </c>
      <c r="G35" s="67" t="s">
        <v>354</v>
      </c>
      <c r="H35" s="67" t="s">
        <v>315</v>
      </c>
      <c r="I35" s="67" t="s">
        <v>316</v>
      </c>
      <c r="J35" s="67" t="s">
        <v>357</v>
      </c>
    </row>
    <row r="36" spans="1:10" ht="42" customHeight="1">
      <c r="A36" s="191"/>
      <c r="B36" s="191"/>
      <c r="C36" s="67" t="s">
        <v>324</v>
      </c>
      <c r="D36" s="67" t="s">
        <v>325</v>
      </c>
      <c r="E36" s="67" t="s">
        <v>377</v>
      </c>
      <c r="F36" s="67" t="s">
        <v>313</v>
      </c>
      <c r="G36" s="67" t="s">
        <v>378</v>
      </c>
      <c r="H36" s="67" t="s">
        <v>379</v>
      </c>
      <c r="I36" s="67" t="s">
        <v>322</v>
      </c>
      <c r="J36" s="67" t="s">
        <v>378</v>
      </c>
    </row>
    <row r="37" spans="1:10" ht="42" customHeight="1">
      <c r="A37" s="192"/>
      <c r="B37" s="192"/>
      <c r="C37" s="67" t="s">
        <v>328</v>
      </c>
      <c r="D37" s="67" t="s">
        <v>329</v>
      </c>
      <c r="E37" s="67" t="s">
        <v>380</v>
      </c>
      <c r="F37" s="67" t="s">
        <v>319</v>
      </c>
      <c r="G37" s="67" t="s">
        <v>331</v>
      </c>
      <c r="H37" s="67" t="s">
        <v>315</v>
      </c>
      <c r="I37" s="67" t="s">
        <v>322</v>
      </c>
      <c r="J37" s="67" t="s">
        <v>380</v>
      </c>
    </row>
    <row r="38" spans="1:10" ht="42" customHeight="1">
      <c r="A38" s="193" t="s">
        <v>291</v>
      </c>
      <c r="B38" s="193" t="s">
        <v>381</v>
      </c>
      <c r="C38" s="67" t="s">
        <v>310</v>
      </c>
      <c r="D38" s="67" t="s">
        <v>311</v>
      </c>
      <c r="E38" s="67" t="s">
        <v>382</v>
      </c>
      <c r="F38" s="67" t="s">
        <v>313</v>
      </c>
      <c r="G38" s="67" t="s">
        <v>383</v>
      </c>
      <c r="H38" s="67" t="s">
        <v>384</v>
      </c>
      <c r="I38" s="67" t="s">
        <v>322</v>
      </c>
      <c r="J38" s="67" t="s">
        <v>382</v>
      </c>
    </row>
    <row r="39" spans="1:10" ht="42" customHeight="1">
      <c r="A39" s="194"/>
      <c r="B39" s="194"/>
      <c r="C39" s="67" t="s">
        <v>310</v>
      </c>
      <c r="D39" s="67" t="s">
        <v>336</v>
      </c>
      <c r="E39" s="67" t="s">
        <v>385</v>
      </c>
      <c r="F39" s="67" t="s">
        <v>319</v>
      </c>
      <c r="G39" s="67" t="s">
        <v>367</v>
      </c>
      <c r="H39" s="67" t="s">
        <v>315</v>
      </c>
      <c r="I39" s="67" t="s">
        <v>316</v>
      </c>
      <c r="J39" s="67" t="s">
        <v>385</v>
      </c>
    </row>
    <row r="40" spans="1:10" ht="42" customHeight="1">
      <c r="A40" s="194"/>
      <c r="B40" s="194"/>
      <c r="C40" s="67" t="s">
        <v>324</v>
      </c>
      <c r="D40" s="67" t="s">
        <v>325</v>
      </c>
      <c r="E40" s="67" t="s">
        <v>386</v>
      </c>
      <c r="F40" s="67" t="s">
        <v>313</v>
      </c>
      <c r="G40" s="67" t="s">
        <v>379</v>
      </c>
      <c r="H40" s="67" t="s">
        <v>379</v>
      </c>
      <c r="I40" s="67" t="s">
        <v>316</v>
      </c>
      <c r="J40" s="67" t="s">
        <v>386</v>
      </c>
    </row>
    <row r="41" spans="1:10" ht="42" customHeight="1">
      <c r="A41" s="195"/>
      <c r="B41" s="195"/>
      <c r="C41" s="67" t="s">
        <v>328</v>
      </c>
      <c r="D41" s="67" t="s">
        <v>329</v>
      </c>
      <c r="E41" s="67" t="s">
        <v>387</v>
      </c>
      <c r="F41" s="67" t="s">
        <v>319</v>
      </c>
      <c r="G41" s="67" t="s">
        <v>354</v>
      </c>
      <c r="H41" s="67" t="s">
        <v>315</v>
      </c>
      <c r="I41" s="67" t="s">
        <v>316</v>
      </c>
      <c r="J41" s="67" t="s">
        <v>387</v>
      </c>
    </row>
    <row r="42" spans="1:10" ht="42" customHeight="1">
      <c r="A42" s="190" t="s">
        <v>293</v>
      </c>
      <c r="B42" s="193" t="s">
        <v>388</v>
      </c>
      <c r="C42" s="67" t="s">
        <v>310</v>
      </c>
      <c r="D42" s="67" t="s">
        <v>336</v>
      </c>
      <c r="E42" s="67" t="s">
        <v>346</v>
      </c>
      <c r="F42" s="67" t="s">
        <v>319</v>
      </c>
      <c r="G42" s="67" t="s">
        <v>338</v>
      </c>
      <c r="H42" s="67" t="s">
        <v>315</v>
      </c>
      <c r="I42" s="67" t="s">
        <v>316</v>
      </c>
      <c r="J42" s="67" t="s">
        <v>346</v>
      </c>
    </row>
    <row r="43" spans="1:10" ht="42" customHeight="1">
      <c r="A43" s="191"/>
      <c r="B43" s="194"/>
      <c r="C43" s="67" t="s">
        <v>324</v>
      </c>
      <c r="D43" s="67" t="s">
        <v>325</v>
      </c>
      <c r="E43" s="67" t="s">
        <v>389</v>
      </c>
      <c r="F43" s="67" t="s">
        <v>313</v>
      </c>
      <c r="G43" s="67" t="s">
        <v>314</v>
      </c>
      <c r="H43" s="67" t="s">
        <v>315</v>
      </c>
      <c r="I43" s="67" t="s">
        <v>316</v>
      </c>
      <c r="J43" s="67" t="s">
        <v>389</v>
      </c>
    </row>
    <row r="44" spans="1:10" ht="42" customHeight="1">
      <c r="A44" s="192"/>
      <c r="B44" s="195"/>
      <c r="C44" s="67" t="s">
        <v>328</v>
      </c>
      <c r="D44" s="67" t="s">
        <v>329</v>
      </c>
      <c r="E44" s="67" t="s">
        <v>390</v>
      </c>
      <c r="F44" s="67" t="s">
        <v>319</v>
      </c>
      <c r="G44" s="67" t="s">
        <v>331</v>
      </c>
      <c r="H44" s="67" t="s">
        <v>315</v>
      </c>
      <c r="I44" s="67" t="s">
        <v>316</v>
      </c>
      <c r="J44" s="67" t="s">
        <v>390</v>
      </c>
    </row>
    <row r="45" spans="1:10" ht="42" customHeight="1">
      <c r="A45" s="193" t="s">
        <v>296</v>
      </c>
      <c r="B45" s="193" t="s">
        <v>391</v>
      </c>
      <c r="C45" s="67" t="s">
        <v>310</v>
      </c>
      <c r="D45" s="67" t="s">
        <v>311</v>
      </c>
      <c r="E45" s="67" t="s">
        <v>392</v>
      </c>
      <c r="F45" s="67" t="s">
        <v>319</v>
      </c>
      <c r="G45" s="67" t="s">
        <v>354</v>
      </c>
      <c r="H45" s="67" t="s">
        <v>315</v>
      </c>
      <c r="I45" s="67" t="s">
        <v>322</v>
      </c>
      <c r="J45" s="67" t="s">
        <v>357</v>
      </c>
    </row>
    <row r="46" spans="1:10" ht="42" customHeight="1">
      <c r="A46" s="194"/>
      <c r="B46" s="194"/>
      <c r="C46" s="67" t="s">
        <v>310</v>
      </c>
      <c r="D46" s="67" t="s">
        <v>311</v>
      </c>
      <c r="E46" s="67" t="s">
        <v>393</v>
      </c>
      <c r="F46" s="67" t="s">
        <v>319</v>
      </c>
      <c r="G46" s="67" t="s">
        <v>394</v>
      </c>
      <c r="H46" s="67" t="s">
        <v>315</v>
      </c>
      <c r="I46" s="67" t="s">
        <v>322</v>
      </c>
      <c r="J46" s="67" t="s">
        <v>395</v>
      </c>
    </row>
    <row r="47" spans="1:10" ht="42" customHeight="1">
      <c r="A47" s="194"/>
      <c r="B47" s="194"/>
      <c r="C47" s="67" t="s">
        <v>324</v>
      </c>
      <c r="D47" s="67" t="s">
        <v>325</v>
      </c>
      <c r="E47" s="67" t="s">
        <v>396</v>
      </c>
      <c r="F47" s="67" t="s">
        <v>313</v>
      </c>
      <c r="G47" s="67" t="s">
        <v>397</v>
      </c>
      <c r="H47" s="67" t="s">
        <v>315</v>
      </c>
      <c r="I47" s="67" t="s">
        <v>316</v>
      </c>
      <c r="J47" s="67" t="s">
        <v>396</v>
      </c>
    </row>
    <row r="48" spans="1:10" ht="42" customHeight="1">
      <c r="A48" s="195"/>
      <c r="B48" s="195"/>
      <c r="C48" s="67" t="s">
        <v>328</v>
      </c>
      <c r="D48" s="67" t="s">
        <v>329</v>
      </c>
      <c r="E48" s="67" t="s">
        <v>398</v>
      </c>
      <c r="F48" s="67" t="s">
        <v>313</v>
      </c>
      <c r="G48" s="67" t="s">
        <v>399</v>
      </c>
      <c r="H48" s="67" t="s">
        <v>315</v>
      </c>
      <c r="I48" s="67" t="s">
        <v>316</v>
      </c>
      <c r="J48" s="67" t="s">
        <v>398</v>
      </c>
    </row>
    <row r="49" spans="1:10" ht="42" customHeight="1">
      <c r="A49" s="196" t="s">
        <v>298</v>
      </c>
      <c r="B49" s="193" t="s">
        <v>400</v>
      </c>
      <c r="C49" s="67" t="s">
        <v>310</v>
      </c>
      <c r="D49" s="67" t="s">
        <v>311</v>
      </c>
      <c r="E49" s="67" t="s">
        <v>392</v>
      </c>
      <c r="F49" s="67" t="s">
        <v>319</v>
      </c>
      <c r="G49" s="67" t="s">
        <v>354</v>
      </c>
      <c r="H49" s="67" t="s">
        <v>315</v>
      </c>
      <c r="I49" s="67" t="s">
        <v>322</v>
      </c>
      <c r="J49" s="67" t="s">
        <v>357</v>
      </c>
    </row>
    <row r="50" spans="1:10" ht="42" customHeight="1">
      <c r="A50" s="197"/>
      <c r="B50" s="194"/>
      <c r="C50" s="67" t="s">
        <v>310</v>
      </c>
      <c r="D50" s="67" t="s">
        <v>311</v>
      </c>
      <c r="E50" s="67" t="s">
        <v>401</v>
      </c>
      <c r="F50" s="67" t="s">
        <v>319</v>
      </c>
      <c r="G50" s="67" t="s">
        <v>402</v>
      </c>
      <c r="H50" s="67" t="s">
        <v>315</v>
      </c>
      <c r="I50" s="67" t="s">
        <v>322</v>
      </c>
      <c r="J50" s="67" t="s">
        <v>403</v>
      </c>
    </row>
    <row r="51" spans="1:10" ht="42" customHeight="1">
      <c r="A51" s="197"/>
      <c r="B51" s="194"/>
      <c r="C51" s="67" t="s">
        <v>324</v>
      </c>
      <c r="D51" s="67" t="s">
        <v>325</v>
      </c>
      <c r="E51" s="67" t="s">
        <v>396</v>
      </c>
      <c r="F51" s="67" t="s">
        <v>313</v>
      </c>
      <c r="G51" s="67" t="s">
        <v>397</v>
      </c>
      <c r="H51" s="67" t="s">
        <v>315</v>
      </c>
      <c r="I51" s="67" t="s">
        <v>316</v>
      </c>
      <c r="J51" s="67" t="s">
        <v>396</v>
      </c>
    </row>
    <row r="52" spans="1:10" ht="42" customHeight="1">
      <c r="A52" s="198"/>
      <c r="B52" s="195"/>
      <c r="C52" s="67" t="s">
        <v>328</v>
      </c>
      <c r="D52" s="67" t="s">
        <v>329</v>
      </c>
      <c r="E52" s="67" t="s">
        <v>398</v>
      </c>
      <c r="F52" s="67" t="s">
        <v>313</v>
      </c>
      <c r="G52" s="67" t="s">
        <v>399</v>
      </c>
      <c r="H52" s="67" t="s">
        <v>315</v>
      </c>
      <c r="I52" s="67" t="s">
        <v>316</v>
      </c>
      <c r="J52" s="67" t="s">
        <v>398</v>
      </c>
    </row>
  </sheetData>
  <mergeCells count="18">
    <mergeCell ref="B33:B37"/>
    <mergeCell ref="B38:B41"/>
    <mergeCell ref="B42:B44"/>
    <mergeCell ref="B45:B48"/>
    <mergeCell ref="B49:B52"/>
    <mergeCell ref="A33:A37"/>
    <mergeCell ref="A38:A41"/>
    <mergeCell ref="A42:A44"/>
    <mergeCell ref="A45:A48"/>
    <mergeCell ref="A49:A52"/>
    <mergeCell ref="A2:J2"/>
    <mergeCell ref="A3:H3"/>
    <mergeCell ref="A6:A9"/>
    <mergeCell ref="A10:A14"/>
    <mergeCell ref="A15:A32"/>
    <mergeCell ref="B6:B9"/>
    <mergeCell ref="B10:B14"/>
    <mergeCell ref="B15:B32"/>
  </mergeCells>
  <phoneticPr fontId="17" type="noConversion"/>
  <printOptions horizontalCentered="1"/>
  <pageMargins left="0.96" right="0.96" top="0.72" bottom="0.72" header="0" footer="0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部门新增资产配置表10!Print_Titles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2025-03-18T09:11:00Z</dcterms:created>
  <dcterms:modified xsi:type="dcterms:W3CDTF">2025-03-27T00:17:02Z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3C1E6E9BC40842FFB64DBC7DAEBA71DD_12</vt:lpwstr>
  </property>
  <property fmtid="{D5CDD505-2E9C-101B-9397-08002B2CF9AE}" pid="3" name="KSOProductBuildVer">
    <vt:lpwstr>2052-12.1.0.17133</vt:lpwstr>
  </property>
</Properties>
</file>