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790" tabRatio="894" firstSheet="7" activeTab="14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<sst xmlns="http://schemas.openxmlformats.org/spreadsheetml/2006/main" count="597" uniqueCount="298">
  <si>
    <t>预算01-1表</t>
  </si>
  <si>
    <t>单位名称：禄劝彝族苗族自治县茂山中学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</si>
  <si>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</si>
  <si>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</si>
  <si>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</si>
  <si>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</si>
  <si>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</si>
  <si>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</si>
  <si>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</si>
  <si>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</si>
  <si>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</si>
  <si>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</si>
  <si>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</si>
  <si>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</si>
  <si>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</si>
  <si>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</si>
  <si>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</si>
  <si>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</si>
  <si>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</si>
  <si>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</si>
  <si>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</si>
  <si>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</si>
  <si>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</si>
  <si>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</si>
  <si>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</si>
  <si>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</si>
  <si>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</si>
  <si>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</si>
  <si>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</si>
  <si>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</si>
  <si>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</si>
  <si>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</si>
  <si>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</si>
  <si>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</si>
  <si>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</si>
  <si>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</si>
  <si>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</si>
  <si>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</si>
  <si>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</si>
  <si>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</si>
  <si>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</si>
  <si>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</si>
  <si>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</si>
  <si>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</si>
  <si>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</si>
  <si>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</si>
  <si>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</si>
  <si>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</si>
  <si>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</si>
  <si>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</si>
  <si>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</si>
  <si>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</si>
  <si>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</si>
  <si>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</si>
  <si>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</si>
  <si>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</si>
  <si>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</si>
  <si>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</si>
  <si>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</si>
  <si>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</si>
  <si>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</si>
  <si>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</si>
  <si>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</si>
  <si>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</si>
  <si>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</si>
  <si>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</si>
  <si>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</si>
  <si>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</si>
  <si>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</si>
  <si>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</si>
  <si>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禄劝彝族苗族自治县茂山中学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</si>
  <si>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</si>
  <si>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</si>
  <si>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</si>
  <si>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</si>
  <si>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</si>
  <si>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</si>
  <si>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</si>
  <si>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</si>
  <si>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</si>
  <si>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</si>
  <si>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</si>
  <si>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</si>
  <si>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</si>
  <si>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</si>
  <si>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</si>
  <si>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</si>
  <si>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</si>
  <si>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</si>
  <si>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</si>
  <si>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</si>
  <si>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</si>
  <si>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</si>
  <si>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</si>
  <si>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</si>
  <si>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</si>
  <si>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</si>
  <si>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</si>
  <si>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</si>
  <si>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</si>
  <si>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</si>
  <si>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2050203</t>
  </si>
  <si>
    <t>初中教育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</si>
  <si>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</si>
  <si>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</si>
  <si>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</si>
  <si>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</si>
  <si>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</si>
  <si>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</si>
  <si>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</si>
  <si>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</si>
  <si>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</si>
  <si>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</si>
  <si>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</si>
  <si>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</si>
  <si>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</si>
  <si>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</si>
  <si>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</si>
  <si>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</si>
  <si>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</si>
  <si>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</si>
  <si>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</si>
  <si>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</si>
  <si>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</si>
  <si>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</si>
  <si>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</si>
  <si>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</si>
  <si>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</si>
  <si>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</si>
  <si>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</si>
  <si>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</si>
  <si>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</si>
  <si>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</si>
  <si>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</si>
  <si>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</si>
  <si>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</si>
  <si>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</si>
  <si>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</si>
  <si>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</si>
  <si>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</si>
  <si>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</si>
  <si>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</si>
  <si>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</si>
  <si>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</si>
  <si>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</si>
  <si>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</si>
  <si>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</si>
  <si>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</si>
  <si>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</si>
  <si>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</si>
  <si>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</si>
  <si>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</si>
  <si>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</si>
  <si>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</si>
  <si>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</si>
  <si>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</si>
  <si>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</si>
  <si>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</si>
  <si>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</si>
  <si>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</si>
  <si>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</si>
  <si>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</si>
  <si>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</si>
  <si>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</si>
  <si>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</si>
  <si>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</si>
  <si>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</si>
  <si>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</si>
  <si>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</si>
  <si>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</si>
  <si>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</si>
  <si>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</si>
  <si>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</si>
  <si>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说明：本单位本年度无“三公”经费支出预算，本表位空。</t>
  </si>
  <si>
    <t>预算04表</t>
  </si>
  <si>
    <t>主管部门</t>
  </si>
  <si>
    <t>单位名称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</si>
  <si>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</si>
  <si>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</si>
  <si>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</si>
  <si>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</si>
  <si>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</si>
  <si>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</si>
  <si>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</si>
  <si>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</si>
  <si>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</si>
  <si>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</si>
  <si>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</si>
  <si>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</si>
  <si>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</si>
  <si>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</si>
  <si>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禄劝彝族苗族自治县教育体育局</t>
  </si>
  <si>
    <t>30101</t>
  </si>
  <si>
    <t>基本工资</t>
  </si>
  <si>
    <t>30103</t>
  </si>
  <si>
    <t>奖金</t>
  </si>
  <si>
    <t>30107</t>
  </si>
  <si>
    <t>绩效工资</t>
  </si>
  <si>
    <t>30102</t>
  </si>
  <si>
    <t>津贴补贴</t>
  </si>
  <si>
    <t>办公费</t>
  </si>
  <si>
    <t>助学金</t>
  </si>
  <si>
    <t>30305</t>
  </si>
  <si>
    <t>生活补助</t>
  </si>
  <si>
    <t>30108</t>
  </si>
  <si>
    <t>机关事业单位基本养老保险缴费</t>
  </si>
  <si>
    <t>30109</t>
  </si>
  <si>
    <t>职业年金缴费</t>
  </si>
  <si>
    <t>30112</t>
  </si>
  <si>
    <t>其他社会保障缴费</t>
  </si>
  <si>
    <t>30113</t>
  </si>
  <si>
    <t>预算05-1表</t>
  </si>
  <si>
    <t>项目分类</t>
  </si>
  <si>
    <t>项目代码</t>
  </si>
  <si>
    <t>项目名称</t>
  </si>
  <si>
    <t>项目单位</t>
  </si>
  <si>
    <t>经济科目编码</t>
  </si>
  <si>
    <t>经济科目名称</t>
  </si>
  <si>
    <t>本年拨款</t>
  </si>
  <si>
    <t>其中：本次下达</t>
  </si>
  <si>
    <t>说明：本单位本年度无项目支出预算，本表位空。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</si>
  <si>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</si>
  <si>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</si>
  <si>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</si>
  <si>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</si>
  <si>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</si>
  <si>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</si>
  <si>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</si>
  <si>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</si>
  <si>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</si>
  <si>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</si>
  <si>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</si>
  <si>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</si>
  <si>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政府性基金预算支出</t>
  </si>
  <si>
    <t>说明：本单位本年度无政府性基金支出预算，本表位空。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</si>
  <si>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</si>
  <si>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</si>
  <si>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</si>
  <si>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</si>
  <si>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</si>
  <si>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</si>
  <si>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</si>
  <si>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</si>
  <si>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</si>
  <si>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</si>
  <si>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</si>
  <si>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</si>
  <si>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说明：本单位本年度无部门采购预算，本表位空。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</si>
  <si>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</si>
  <si>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</si>
  <si>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</si>
  <si>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</si>
  <si>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</si>
  <si>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</si>
  <si>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</si>
  <si>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说明：本单位本年度无政府购买服务预算，本表位空。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</si>
  <si>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</si>
  <si>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</si>
  <si>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</si>
  <si>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</si>
  <si>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</si>
  <si>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</si>
  <si>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</si>
  <si>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</si>
  <si>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</si>
  <si>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</si>
  <si>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</si>
  <si>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</si>
  <si>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</si>
  <si>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</si>
  <si>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</si>
  <si>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</si>
  <si>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</si>
  <si>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</si>
  <si>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</si>
  <si>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</si>
  <si>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</si>
  <si>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</si>
  <si>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</si>
  <si>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说明：本单位本年度无对下转移支付预算，本表位空。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</si>
  <si>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</si>
  <si>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</si>
  <si>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</si>
  <si>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</si>
  <si>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</si>
  <si>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</si>
  <si>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</si>
  <si>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</si>
  <si>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</si>
  <si>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固定资产</t>
  </si>
  <si>
    <t>多功能一体机</t>
  </si>
  <si>
    <t>预算11表</t>
  </si>
  <si>
    <t>上级补助</t>
  </si>
  <si>
    <t>说明：本单位本年度无上级转移支付补助项目支出预算，本表位空。</t>
  </si>
  <si>
    <t>预算12表</t>
  </si>
  <si>
    <t>项目级次</t>
  </si>
  <si>
    <t/>
  </si>
  <si>
    <t>说明：本单位本年度无部门项目中期规划预算，本表位空。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</si>
</sst>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36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8" applyNumberFormat="0" applyAlignment="0" applyProtection="0">
      <alignment vertical="center"/>
    </xf>
    <xf numFmtId="0" fontId="25" fillId="5" borderId="19" applyNumberFormat="0" applyAlignment="0" applyProtection="0">
      <alignment vertical="center"/>
    </xf>
    <xf numFmtId="0" fontId="26" fillId="5" borderId="18" applyNumberFormat="0" applyAlignment="0" applyProtection="0">
      <alignment vertical="center"/>
    </xf>
    <xf numFmtId="0" fontId="27" fillId="6" borderId="20" applyNumberFormat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176" fontId="35" fillId="0" borderId="7">
      <alignment horizontal="right" vertical="center"/>
    </xf>
    <xf numFmtId="177" fontId="35" fillId="0" borderId="7">
      <alignment horizontal="right" vertical="center"/>
    </xf>
    <xf numFmtId="10" fontId="35" fillId="0" borderId="7">
      <alignment horizontal="right" vertical="center"/>
    </xf>
    <xf numFmtId="178" fontId="35" fillId="0" borderId="7">
      <alignment horizontal="right" vertical="center"/>
    </xf>
    <xf numFmtId="49" fontId="35" fillId="0" borderId="7">
      <alignment horizontal="left" vertical="center" wrapText="1"/>
    </xf>
    <xf numFmtId="178" fontId="35" fillId="0" borderId="7">
      <alignment horizontal="right" vertical="center"/>
    </xf>
    <xf numFmtId="179" fontId="35" fillId="0" borderId="7">
      <alignment horizontal="right" vertical="center"/>
    </xf>
    <xf numFmtId="180" fontId="35" fillId="0" borderId="7">
      <alignment horizontal="right" vertical="center"/>
    </xf>
    <xf numFmtId="0" fontId="35" fillId="0" borderId="0">
      <alignment vertical="top"/>
      <protection locked="0"/>
    </xf>
    <xf numFmtId="0" fontId="5" fillId="0" borderId="0"/>
  </cellStyleXfs>
  <cellXfs count="200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5" fillId="0" borderId="0" xfId="57" applyFont="1" applyFill="1" applyBorder="1" applyAlignment="1" applyProtection="1"/>
    <xf numFmtId="0" fontId="5" fillId="0" borderId="0" xfId="58" applyFill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6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7" fillId="0" borderId="0" xfId="0" applyFont="1" applyBorder="1" applyAlignment="1" applyProtection="1">
      <alignment vertical="top"/>
      <protection locked="0"/>
    </xf>
    <xf numFmtId="0" fontId="7" fillId="0" borderId="0" xfId="0" applyFont="1" applyBorder="1" applyAlignment="1">
      <alignment vertical="top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Protection="1">
      <protection locked="0"/>
    </xf>
    <xf numFmtId="0" fontId="7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5" fillId="0" borderId="0" xfId="57" applyFont="1" applyFill="1" applyBorder="1" applyAlignment="1" applyProtection="1">
      <alignment vertical="center"/>
    </xf>
    <xf numFmtId="0" fontId="1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Protection="1">
      <protection locked="0"/>
    </xf>
    <xf numFmtId="0" fontId="4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8" fontId="6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wrapText="1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6" fillId="0" borderId="7" xfId="56" applyNumberFormat="1" applyFont="1" applyBorder="1" applyAlignment="1">
      <alignment horizontal="center" vertical="center"/>
    </xf>
    <xf numFmtId="180" fontId="6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8" fontId="6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right"/>
      <protection locked="0"/>
    </xf>
    <xf numFmtId="49" fontId="10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49" fontId="5" fillId="0" borderId="0" xfId="57" applyNumberFormat="1" applyFont="1" applyFill="1" applyBorder="1" applyAlignment="1" applyProtection="1"/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left" vertical="center"/>
    </xf>
    <xf numFmtId="0" fontId="2" fillId="0" borderId="7" xfId="0" applyFont="1" applyFill="1" applyBorder="1" applyAlignment="1" applyProtection="1">
      <alignment horizontal="left" vertical="center" wrapText="1" indent="2"/>
    </xf>
    <xf numFmtId="49" fontId="4" fillId="0" borderId="14" xfId="57" applyNumberFormat="1" applyFont="1" applyFill="1" applyBorder="1" applyAlignment="1" applyProtection="1">
      <alignment horizontal="center" vertical="center"/>
    </xf>
    <xf numFmtId="178" fontId="6" fillId="0" borderId="7" xfId="54" applyFo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7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Fill="1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left" vertical="center" wrapText="1" indent="1"/>
    </xf>
    <xf numFmtId="0" fontId="1" fillId="0" borderId="4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 applyAlignment="1" applyProtection="1">
      <alignment horizontal="center" vertical="center" wrapText="1"/>
      <protection locked="0"/>
    </xf>
    <xf numFmtId="178" fontId="15" fillId="0" borderId="7" xfId="0" applyNumberFormat="1" applyFont="1" applyBorder="1" applyAlignment="1">
      <alignment horizontal="right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2" borderId="6" xfId="0" applyFont="1" applyFill="1" applyBorder="1" applyAlignment="1" applyProtection="1">
      <alignment horizontal="center" vertical="center" wrapText="1"/>
      <protection locked="0"/>
    </xf>
    <xf numFmtId="0" fontId="13" fillId="2" borderId="11" xfId="0" applyFont="1" applyFill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7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  <cellStyle name="常规 5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zoomScale="90" zoomScaleNormal="90" workbookViewId="0">
      <pane ySplit="1" topLeftCell="A3" activePane="bottomLeft" state="frozen"/>
      <selection/>
      <selection pane="bottomLeft" activeCell="D25" sqref="D25"/>
    </sheetView>
  </sheetViews>
  <sheetFormatPr defaultColWidth="8.57272727272727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7"/>
      <c r="B2" s="47"/>
      <c r="C2" s="47"/>
      <c r="D2" s="65" t="s">
        <v>0</v>
      </c>
    </row>
    <row r="3" ht="41.25" customHeight="1" spans="1:1">
      <c r="A3" s="42" t="str">
        <f>"2025"&amp;"年部门财务收支预算总表"</f>
        <v>2025年部门财务收支预算总表</v>
      </c>
    </row>
    <row r="4" ht="17.25" customHeight="1" spans="1:4">
      <c r="A4" s="45" t="s">
        <v>1</v>
      </c>
      <c r="D4" s="142" t="s">
        <v>2</v>
      </c>
    </row>
    <row r="5" ht="23.25" customHeight="1" spans="1:4">
      <c r="A5" s="165" t="s">
        <v>3</v>
      </c>
      <c r="B5" s="166"/>
      <c r="C5" s="165" t="s">
        <v>4</v>
      </c>
      <c r="D5" s="166"/>
    </row>
    <row r="6" ht="24" customHeight="1" spans="1:4">
      <c r="A6" s="165" t="s">
        <v>5</v>
      </c>
      <c r="B6" s="165" t="s">
        <v>6</v>
      </c>
      <c r="C6" s="165" t="s">
        <v>7</v>
      </c>
      <c r="D6" s="165" t="s">
        <v>6</v>
      </c>
    </row>
    <row r="7" ht="17.25" customHeight="1" spans="1:4">
      <c r="A7" s="167" t="s">
        <v>8</v>
      </c>
      <c r="B7" s="81">
        <f>9453307.75+0</f>
        <v>9453307.75</v>
      </c>
      <c r="C7" s="167" t="s">
        <v>9</v>
      </c>
      <c r="D7" s="81"/>
    </row>
    <row r="8" ht="17.25" customHeight="1" spans="1:4">
      <c r="A8" s="167" t="s">
        <v>10</v>
      </c>
      <c r="B8" s="81"/>
      <c r="C8" s="167" t="s">
        <v>11</v>
      </c>
      <c r="D8" s="81"/>
    </row>
    <row r="9" ht="17.25" customHeight="1" spans="1:4">
      <c r="A9" s="167" t="s">
        <v>12</v>
      </c>
      <c r="B9" s="81"/>
      <c r="C9" s="199" t="s">
        <v>13</v>
      </c>
      <c r="D9" s="81"/>
    </row>
    <row r="10" ht="17.25" customHeight="1" spans="1:4">
      <c r="A10" s="167" t="s">
        <v>14</v>
      </c>
      <c r="B10" s="81"/>
      <c r="C10" s="199" t="s">
        <v>15</v>
      </c>
      <c r="D10" s="81"/>
    </row>
    <row r="11" ht="17.25" customHeight="1" spans="1:4">
      <c r="A11" s="167" t="s">
        <v>16</v>
      </c>
      <c r="B11" s="81"/>
      <c r="C11" s="199" t="s">
        <v>17</v>
      </c>
      <c r="D11" s="81">
        <v>7244401</v>
      </c>
    </row>
    <row r="12" ht="17.25" customHeight="1" spans="1:4">
      <c r="A12" s="167" t="s">
        <v>18</v>
      </c>
      <c r="B12" s="81"/>
      <c r="C12" s="199" t="s">
        <v>19</v>
      </c>
      <c r="D12" s="81"/>
    </row>
    <row r="13" ht="17.25" customHeight="1" spans="1:4">
      <c r="A13" s="167" t="s">
        <v>20</v>
      </c>
      <c r="B13" s="81"/>
      <c r="C13" s="33" t="s">
        <v>21</v>
      </c>
      <c r="D13" s="81"/>
    </row>
    <row r="14" ht="17.25" customHeight="1" spans="1:4">
      <c r="A14" s="167" t="s">
        <v>22</v>
      </c>
      <c r="B14" s="81"/>
      <c r="C14" s="33" t="s">
        <v>23</v>
      </c>
      <c r="D14" s="81">
        <v>1404482.55</v>
      </c>
    </row>
    <row r="15" ht="17.25" customHeight="1" spans="1:4">
      <c r="A15" s="167" t="s">
        <v>24</v>
      </c>
      <c r="B15" s="81"/>
      <c r="C15" s="33" t="s">
        <v>25</v>
      </c>
      <c r="D15" s="81">
        <v>13187.28</v>
      </c>
    </row>
    <row r="16" ht="17.25" customHeight="1" spans="1:4">
      <c r="A16" s="167" t="s">
        <v>26</v>
      </c>
      <c r="B16" s="81"/>
      <c r="C16" s="33" t="s">
        <v>27</v>
      </c>
      <c r="D16" s="81"/>
    </row>
    <row r="17" ht="17.25" customHeight="1" spans="1:4">
      <c r="A17" s="149"/>
      <c r="B17" s="81"/>
      <c r="C17" s="33" t="s">
        <v>28</v>
      </c>
      <c r="D17" s="81"/>
    </row>
    <row r="18" ht="17.25" customHeight="1" spans="1:4">
      <c r="A18" s="168"/>
      <c r="B18" s="81"/>
      <c r="C18" s="33" t="s">
        <v>29</v>
      </c>
      <c r="D18" s="81"/>
    </row>
    <row r="19" ht="17.25" customHeight="1" spans="1:4">
      <c r="A19" s="168"/>
      <c r="B19" s="81"/>
      <c r="C19" s="33" t="s">
        <v>30</v>
      </c>
      <c r="D19" s="81"/>
    </row>
    <row r="20" ht="17.25" customHeight="1" spans="1:4">
      <c r="A20" s="168"/>
      <c r="B20" s="81"/>
      <c r="C20" s="33" t="s">
        <v>31</v>
      </c>
      <c r="D20" s="81"/>
    </row>
    <row r="21" ht="17.25" customHeight="1" spans="1:4">
      <c r="A21" s="168"/>
      <c r="B21" s="81"/>
      <c r="C21" s="33" t="s">
        <v>32</v>
      </c>
      <c r="D21" s="81"/>
    </row>
    <row r="22" ht="17.25" customHeight="1" spans="1:4">
      <c r="A22" s="168"/>
      <c r="B22" s="81"/>
      <c r="C22" s="33" t="s">
        <v>33</v>
      </c>
      <c r="D22" s="81"/>
    </row>
    <row r="23" ht="17.25" customHeight="1" spans="1:4">
      <c r="A23" s="168"/>
      <c r="B23" s="81"/>
      <c r="C23" s="33" t="s">
        <v>34</v>
      </c>
      <c r="D23" s="81"/>
    </row>
    <row r="24" ht="17.25" customHeight="1" spans="1:4">
      <c r="A24" s="168"/>
      <c r="B24" s="81"/>
      <c r="C24" s="33" t="s">
        <v>35</v>
      </c>
      <c r="D24" s="81"/>
    </row>
    <row r="25" ht="17.25" customHeight="1" spans="1:4">
      <c r="A25" s="168"/>
      <c r="B25" s="81"/>
      <c r="C25" s="33" t="s">
        <v>36</v>
      </c>
      <c r="D25" s="81">
        <v>791236.92</v>
      </c>
    </row>
    <row r="26" ht="17.25" customHeight="1" spans="1:4">
      <c r="A26" s="168"/>
      <c r="B26" s="81"/>
      <c r="C26" s="33" t="s">
        <v>37</v>
      </c>
      <c r="D26" s="81"/>
    </row>
    <row r="27" ht="17.25" customHeight="1" spans="1:4">
      <c r="A27" s="168"/>
      <c r="B27" s="81"/>
      <c r="C27" s="149" t="s">
        <v>38</v>
      </c>
      <c r="D27" s="81"/>
    </row>
    <row r="28" ht="17.25" customHeight="1" spans="1:4">
      <c r="A28" s="168"/>
      <c r="B28" s="81"/>
      <c r="C28" s="33" t="s">
        <v>39</v>
      </c>
      <c r="D28" s="81"/>
    </row>
    <row r="29" ht="16.5" customHeight="1" spans="1:4">
      <c r="A29" s="168"/>
      <c r="B29" s="81"/>
      <c r="C29" s="33" t="s">
        <v>40</v>
      </c>
      <c r="D29" s="81"/>
    </row>
    <row r="30" ht="16.5" customHeight="1" spans="1:4">
      <c r="A30" s="168"/>
      <c r="B30" s="81"/>
      <c r="C30" s="149" t="s">
        <v>41</v>
      </c>
      <c r="D30" s="81"/>
    </row>
    <row r="31" ht="17.25" customHeight="1" spans="1:4">
      <c r="A31" s="168"/>
      <c r="B31" s="81"/>
      <c r="C31" s="149" t="s">
        <v>42</v>
      </c>
      <c r="D31" s="81"/>
    </row>
    <row r="32" ht="17.25" customHeight="1" spans="1:4">
      <c r="A32" s="168"/>
      <c r="B32" s="81"/>
      <c r="C32" s="33" t="s">
        <v>43</v>
      </c>
      <c r="D32" s="81"/>
    </row>
    <row r="33" ht="16.5" customHeight="1" spans="1:4">
      <c r="A33" s="168" t="s">
        <v>44</v>
      </c>
      <c r="B33" s="81"/>
      <c r="C33" s="168" t="s">
        <v>45</v>
      </c>
      <c r="D33" s="81"/>
    </row>
    <row r="34" ht="16.5" customHeight="1" spans="1:4">
      <c r="A34" s="149" t="s">
        <v>46</v>
      </c>
      <c r="B34" s="81"/>
      <c r="C34" s="149" t="s">
        <v>47</v>
      </c>
      <c r="D34" s="81"/>
    </row>
    <row r="35" ht="16.5" customHeight="1" spans="1:4">
      <c r="A35" s="33" t="s">
        <v>48</v>
      </c>
      <c r="B35" s="81"/>
      <c r="C35" s="33" t="s">
        <v>48</v>
      </c>
      <c r="D35" s="81"/>
    </row>
    <row r="36" ht="16.5" customHeight="1" spans="1:4">
      <c r="A36" s="33" t="s">
        <v>49</v>
      </c>
      <c r="B36" s="81"/>
      <c r="C36" s="33" t="s">
        <v>50</v>
      </c>
      <c r="D36" s="81"/>
    </row>
    <row r="37" ht="16.5" customHeight="1" spans="1:4">
      <c r="A37" s="169" t="s">
        <v>51</v>
      </c>
      <c r="B37" s="81">
        <f>9453307.75+0</f>
        <v>9453307.75</v>
      </c>
      <c r="C37" s="169" t="s">
        <v>52</v>
      </c>
      <c r="D37" s="81">
        <f>9453307.75+0</f>
        <v>9453307.75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  <ignoredErrors>
    <ignoredError sqref="A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zoomScale="80" zoomScaleNormal="80" workbookViewId="0">
      <pane ySplit="1" topLeftCell="A6" activePane="bottomLeft" state="frozen"/>
      <selection/>
      <selection pane="bottomLeft" activeCell="A4" sqref="A4:B4"/>
    </sheetView>
  </sheetViews>
  <sheetFormatPr defaultColWidth="8.57272727272727" defaultRowHeight="12.75" customHeight="1"/>
  <cols>
    <col min="1" max="1" width="15.8909090909091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5" t="s">
        <v>53</v>
      </c>
    </row>
    <row r="3" ht="41.25" customHeight="1" spans="1:1">
      <c r="A3" s="42" t="str">
        <f>"2025"&amp;"年部门收入预算表"</f>
        <v>2025年部门收入预算表</v>
      </c>
    </row>
    <row r="4" ht="17.25" customHeight="1" spans="1:19">
      <c r="A4" s="45" t="s">
        <v>1</v>
      </c>
      <c r="S4" s="47" t="s">
        <v>2</v>
      </c>
    </row>
    <row r="5" ht="21.75" customHeight="1" spans="1:19">
      <c r="A5" s="186" t="s">
        <v>54</v>
      </c>
      <c r="B5" s="187" t="s">
        <v>55</v>
      </c>
      <c r="C5" s="187" t="s">
        <v>56</v>
      </c>
      <c r="D5" s="188" t="s">
        <v>57</v>
      </c>
      <c r="E5" s="188"/>
      <c r="F5" s="188"/>
      <c r="G5" s="188"/>
      <c r="H5" s="188"/>
      <c r="I5" s="133"/>
      <c r="J5" s="188"/>
      <c r="K5" s="188"/>
      <c r="L5" s="188"/>
      <c r="M5" s="188"/>
      <c r="N5" s="194"/>
      <c r="O5" s="188" t="s">
        <v>46</v>
      </c>
      <c r="P5" s="188"/>
      <c r="Q5" s="188"/>
      <c r="R5" s="188"/>
      <c r="S5" s="194"/>
    </row>
    <row r="6" ht="27" customHeight="1" spans="1:19">
      <c r="A6" s="189"/>
      <c r="B6" s="190"/>
      <c r="C6" s="190"/>
      <c r="D6" s="190" t="s">
        <v>58</v>
      </c>
      <c r="E6" s="190" t="s">
        <v>59</v>
      </c>
      <c r="F6" s="190" t="s">
        <v>60</v>
      </c>
      <c r="G6" s="190" t="s">
        <v>61</v>
      </c>
      <c r="H6" s="190" t="s">
        <v>62</v>
      </c>
      <c r="I6" s="195" t="s">
        <v>63</v>
      </c>
      <c r="J6" s="196"/>
      <c r="K6" s="196"/>
      <c r="L6" s="196"/>
      <c r="M6" s="196"/>
      <c r="N6" s="197"/>
      <c r="O6" s="190" t="s">
        <v>58</v>
      </c>
      <c r="P6" s="190" t="s">
        <v>59</v>
      </c>
      <c r="Q6" s="190" t="s">
        <v>60</v>
      </c>
      <c r="R6" s="190" t="s">
        <v>61</v>
      </c>
      <c r="S6" s="190" t="s">
        <v>64</v>
      </c>
    </row>
    <row r="7" ht="30" customHeight="1" spans="1:19">
      <c r="A7" s="191"/>
      <c r="B7" s="108"/>
      <c r="C7" s="117"/>
      <c r="D7" s="117"/>
      <c r="E7" s="117"/>
      <c r="F7" s="117"/>
      <c r="G7" s="117"/>
      <c r="H7" s="117"/>
      <c r="I7" s="72" t="s">
        <v>58</v>
      </c>
      <c r="J7" s="197" t="s">
        <v>65</v>
      </c>
      <c r="K7" s="197" t="s">
        <v>66</v>
      </c>
      <c r="L7" s="197" t="s">
        <v>67</v>
      </c>
      <c r="M7" s="197" t="s">
        <v>68</v>
      </c>
      <c r="N7" s="197" t="s">
        <v>69</v>
      </c>
      <c r="O7" s="198"/>
      <c r="P7" s="198"/>
      <c r="Q7" s="198"/>
      <c r="R7" s="198"/>
      <c r="S7" s="117"/>
    </row>
    <row r="8" ht="15" customHeight="1" spans="1:19">
      <c r="A8" s="192">
        <v>1</v>
      </c>
      <c r="B8" s="192">
        <v>2</v>
      </c>
      <c r="C8" s="192">
        <v>3</v>
      </c>
      <c r="D8" s="192">
        <v>4</v>
      </c>
      <c r="E8" s="192">
        <v>5</v>
      </c>
      <c r="F8" s="192">
        <v>6</v>
      </c>
      <c r="G8" s="192">
        <v>7</v>
      </c>
      <c r="H8" s="192">
        <v>8</v>
      </c>
      <c r="I8" s="72">
        <v>9</v>
      </c>
      <c r="J8" s="192">
        <v>10</v>
      </c>
      <c r="K8" s="192">
        <v>11</v>
      </c>
      <c r="L8" s="192">
        <v>12</v>
      </c>
      <c r="M8" s="192">
        <v>13</v>
      </c>
      <c r="N8" s="192">
        <v>14</v>
      </c>
      <c r="O8" s="192">
        <v>15</v>
      </c>
      <c r="P8" s="192">
        <v>16</v>
      </c>
      <c r="Q8" s="192">
        <v>17</v>
      </c>
      <c r="R8" s="192">
        <v>18</v>
      </c>
      <c r="S8" s="192">
        <v>19</v>
      </c>
    </row>
    <row r="9" spans="1:19">
      <c r="A9" s="21"/>
      <c r="B9" s="21" t="s">
        <v>70</v>
      </c>
      <c r="C9" s="81">
        <v>9453307.75</v>
      </c>
      <c r="D9" s="81">
        <v>9453307.75</v>
      </c>
      <c r="E9" s="81">
        <v>9453307.75</v>
      </c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</row>
    <row r="10" ht="18" customHeight="1" spans="1:19">
      <c r="A10" s="50" t="s">
        <v>56</v>
      </c>
      <c r="B10" s="193"/>
      <c r="C10" s="81">
        <v>9453307.75</v>
      </c>
      <c r="D10" s="81">
        <v>9453307.75</v>
      </c>
      <c r="E10" s="81">
        <v>9453307.75</v>
      </c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3"/>
  <sheetViews>
    <sheetView showGridLines="0" showZeros="0" zoomScale="75" zoomScaleNormal="75" workbookViewId="0">
      <pane ySplit="1" topLeftCell="A2" activePane="bottomLeft" state="frozen"/>
      <selection/>
      <selection pane="bottomLeft" activeCell="L37" sqref="L37"/>
    </sheetView>
  </sheetViews>
  <sheetFormatPr defaultColWidth="8.57272727272727" defaultRowHeight="12.75" customHeight="1"/>
  <cols>
    <col min="1" max="1" width="14.2818181818182" customWidth="1"/>
    <col min="2" max="2" width="37.5727272727273" customWidth="1"/>
    <col min="3" max="8" width="24.5727272727273" customWidth="1"/>
    <col min="9" max="9" width="26.7090909090909" customWidth="1"/>
    <col min="10" max="11" width="24.4272727272727" customWidth="1"/>
    <col min="12" max="15" width="24.5727272727273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7" t="s">
        <v>71</v>
      </c>
    </row>
    <row r="3" ht="41.25" customHeight="1" spans="1:1">
      <c r="A3" s="42" t="str">
        <f>"2025"&amp;"年部门支出预算表"</f>
        <v>2025年部门支出预算表</v>
      </c>
    </row>
    <row r="4" ht="17.25" customHeight="1" spans="1:15">
      <c r="A4" s="45" t="s">
        <v>1</v>
      </c>
      <c r="O4" s="47" t="s">
        <v>2</v>
      </c>
    </row>
    <row r="5" ht="27" customHeight="1" spans="1:15">
      <c r="A5" s="171" t="s">
        <v>72</v>
      </c>
      <c r="B5" s="172" t="s">
        <v>73</v>
      </c>
      <c r="C5" s="171" t="s">
        <v>56</v>
      </c>
      <c r="D5" s="173" t="s">
        <v>59</v>
      </c>
      <c r="E5" s="174"/>
      <c r="F5" s="175"/>
      <c r="G5" s="176" t="s">
        <v>60</v>
      </c>
      <c r="H5" s="176" t="s">
        <v>61</v>
      </c>
      <c r="I5" s="176" t="s">
        <v>74</v>
      </c>
      <c r="J5" s="173" t="s">
        <v>63</v>
      </c>
      <c r="K5" s="174"/>
      <c r="L5" s="174"/>
      <c r="M5" s="174"/>
      <c r="N5" s="183"/>
      <c r="O5" s="184"/>
    </row>
    <row r="6" ht="42" customHeight="1" spans="1:15">
      <c r="A6" s="177"/>
      <c r="B6" s="178"/>
      <c r="C6" s="179"/>
      <c r="D6" s="180" t="s">
        <v>58</v>
      </c>
      <c r="E6" s="180" t="s">
        <v>75</v>
      </c>
      <c r="F6" s="180" t="s">
        <v>76</v>
      </c>
      <c r="G6" s="179"/>
      <c r="H6" s="179"/>
      <c r="I6" s="185"/>
      <c r="J6" s="180" t="s">
        <v>58</v>
      </c>
      <c r="K6" s="165" t="s">
        <v>77</v>
      </c>
      <c r="L6" s="165" t="s">
        <v>78</v>
      </c>
      <c r="M6" s="165" t="s">
        <v>79</v>
      </c>
      <c r="N6" s="165" t="s">
        <v>80</v>
      </c>
      <c r="O6" s="165" t="s">
        <v>81</v>
      </c>
    </row>
    <row r="7" ht="18" customHeight="1" spans="1:15">
      <c r="A7" s="53" t="s">
        <v>82</v>
      </c>
      <c r="B7" s="181" t="s">
        <v>83</v>
      </c>
      <c r="C7" s="53" t="s">
        <v>84</v>
      </c>
      <c r="D7" s="57" t="s">
        <v>85</v>
      </c>
      <c r="E7" s="57" t="s">
        <v>86</v>
      </c>
      <c r="F7" s="57" t="s">
        <v>87</v>
      </c>
      <c r="G7" s="57" t="s">
        <v>88</v>
      </c>
      <c r="H7" s="57" t="s">
        <v>89</v>
      </c>
      <c r="I7" s="57" t="s">
        <v>90</v>
      </c>
      <c r="J7" s="57" t="s">
        <v>91</v>
      </c>
      <c r="K7" s="57" t="s">
        <v>92</v>
      </c>
      <c r="L7" s="57" t="s">
        <v>93</v>
      </c>
      <c r="M7" s="57" t="s">
        <v>94</v>
      </c>
      <c r="N7" s="53" t="s">
        <v>95</v>
      </c>
      <c r="O7" s="57" t="s">
        <v>96</v>
      </c>
    </row>
    <row r="8" ht="21" customHeight="1" spans="1:15">
      <c r="A8" s="162" t="s">
        <v>97</v>
      </c>
      <c r="B8" s="162" t="s">
        <v>98</v>
      </c>
      <c r="C8" s="152">
        <v>7244401</v>
      </c>
      <c r="D8" s="152">
        <v>7244401</v>
      </c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</row>
    <row r="9" ht="21" customHeight="1" spans="1:15">
      <c r="A9" s="163" t="s">
        <v>99</v>
      </c>
      <c r="B9" s="163" t="s">
        <v>100</v>
      </c>
      <c r="C9" s="152">
        <v>7244401</v>
      </c>
      <c r="D9" s="152">
        <v>7244401</v>
      </c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</row>
    <row r="10" ht="21" customHeight="1" spans="1:15">
      <c r="A10" s="150" t="s">
        <v>101</v>
      </c>
      <c r="B10" s="150" t="s">
        <v>102</v>
      </c>
      <c r="C10" s="152">
        <v>7244401</v>
      </c>
      <c r="D10" s="152">
        <v>7244401</v>
      </c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</row>
    <row r="11" ht="21" customHeight="1" spans="1:15">
      <c r="A11" s="162" t="s">
        <v>103</v>
      </c>
      <c r="B11" s="162" t="s">
        <v>104</v>
      </c>
      <c r="C11" s="152">
        <v>1404482.55</v>
      </c>
      <c r="D11" s="152">
        <v>1404482.55</v>
      </c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</row>
    <row r="12" ht="21" customHeight="1" spans="1:15">
      <c r="A12" s="163" t="s">
        <v>105</v>
      </c>
      <c r="B12" s="163" t="s">
        <v>106</v>
      </c>
      <c r="C12" s="152">
        <v>1384982.55</v>
      </c>
      <c r="D12" s="152">
        <v>1384982.55</v>
      </c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</row>
    <row r="13" ht="21" customHeight="1" spans="1:15">
      <c r="A13" s="150" t="s">
        <v>107</v>
      </c>
      <c r="B13" s="150" t="s">
        <v>108</v>
      </c>
      <c r="C13" s="152">
        <v>1054982.55</v>
      </c>
      <c r="D13" s="152">
        <v>1054982.55</v>
      </c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</row>
    <row r="14" ht="21" customHeight="1" spans="1:15">
      <c r="A14" s="150" t="s">
        <v>109</v>
      </c>
      <c r="B14" s="150" t="s">
        <v>110</v>
      </c>
      <c r="C14" s="152">
        <v>330000</v>
      </c>
      <c r="D14" s="152">
        <v>330000</v>
      </c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</row>
    <row r="15" ht="21" customHeight="1" spans="1:15">
      <c r="A15" s="163" t="s">
        <v>111</v>
      </c>
      <c r="B15" s="163" t="s">
        <v>112</v>
      </c>
      <c r="C15" s="152">
        <v>19500</v>
      </c>
      <c r="D15" s="152">
        <v>19500</v>
      </c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</row>
    <row r="16" ht="21" customHeight="1" spans="1:15">
      <c r="A16" s="150" t="s">
        <v>113</v>
      </c>
      <c r="B16" s="150" t="s">
        <v>114</v>
      </c>
      <c r="C16" s="152">
        <v>19500</v>
      </c>
      <c r="D16" s="152">
        <v>19500</v>
      </c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</row>
    <row r="17" ht="21" customHeight="1" spans="1:15">
      <c r="A17" s="162" t="s">
        <v>115</v>
      </c>
      <c r="B17" s="162" t="s">
        <v>116</v>
      </c>
      <c r="C17" s="152">
        <v>13187.28</v>
      </c>
      <c r="D17" s="152">
        <v>13187.28</v>
      </c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</row>
    <row r="18" ht="21" customHeight="1" spans="1:15">
      <c r="A18" s="163" t="s">
        <v>117</v>
      </c>
      <c r="B18" s="163" t="s">
        <v>118</v>
      </c>
      <c r="C18" s="152">
        <v>13187.28</v>
      </c>
      <c r="D18" s="152">
        <v>13187.28</v>
      </c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</row>
    <row r="19" ht="21" customHeight="1" spans="1:15">
      <c r="A19" s="150" t="s">
        <v>119</v>
      </c>
      <c r="B19" s="150" t="s">
        <v>120</v>
      </c>
      <c r="C19" s="152">
        <v>13187.28</v>
      </c>
      <c r="D19" s="152">
        <v>13187.28</v>
      </c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</row>
    <row r="20" ht="21" customHeight="1" spans="1:15">
      <c r="A20" s="162" t="s">
        <v>121</v>
      </c>
      <c r="B20" s="162" t="s">
        <v>122</v>
      </c>
      <c r="C20" s="152">
        <v>791236.92</v>
      </c>
      <c r="D20" s="152">
        <v>791236.92</v>
      </c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</row>
    <row r="21" ht="21" customHeight="1" spans="1:15">
      <c r="A21" s="163" t="s">
        <v>123</v>
      </c>
      <c r="B21" s="163" t="s">
        <v>124</v>
      </c>
      <c r="C21" s="152">
        <v>791236.92</v>
      </c>
      <c r="D21" s="152">
        <v>791236.92</v>
      </c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</row>
    <row r="22" ht="21" customHeight="1" spans="1:15">
      <c r="A22" s="150" t="s">
        <v>125</v>
      </c>
      <c r="B22" s="150" t="s">
        <v>126</v>
      </c>
      <c r="C22" s="152">
        <v>791236.92</v>
      </c>
      <c r="D22" s="152">
        <v>791236.92</v>
      </c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</row>
    <row r="23" ht="21" customHeight="1" spans="1:15">
      <c r="A23" s="182" t="s">
        <v>56</v>
      </c>
      <c r="B23" s="36"/>
      <c r="C23" s="152">
        <v>9453307.75</v>
      </c>
      <c r="D23" s="152">
        <v>9453307.75</v>
      </c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</row>
  </sheetData>
  <mergeCells count="12">
    <mergeCell ref="A2:O2"/>
    <mergeCell ref="A3:O3"/>
    <mergeCell ref="A4:B4"/>
    <mergeCell ref="D5:F5"/>
    <mergeCell ref="J5:O5"/>
    <mergeCell ref="A23:B23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8" activePane="bottomLeft" state="frozen"/>
      <selection/>
      <selection pane="bottomLeft" activeCell="D35" sqref="D35"/>
    </sheetView>
  </sheetViews>
  <sheetFormatPr defaultColWidth="8.57272727272727" defaultRowHeight="12.75" customHeight="1" outlineLevelCol="3"/>
  <cols>
    <col min="1" max="4" width="35.5727272727273" customWidth="1"/>
  </cols>
  <sheetData>
    <row r="1" customHeight="1" spans="1:4">
      <c r="A1" s="1"/>
      <c r="B1" s="1"/>
      <c r="C1" s="1"/>
      <c r="D1" s="1"/>
    </row>
    <row r="2" ht="15" customHeight="1" spans="1:4">
      <c r="A2" s="43"/>
      <c r="B2" s="47"/>
      <c r="C2" s="47"/>
      <c r="D2" s="47" t="s">
        <v>127</v>
      </c>
    </row>
    <row r="3" ht="41.25" customHeight="1" spans="1:1">
      <c r="A3" s="42" t="str">
        <f>"2025"&amp;"年部门财政拨款收支预算总表"</f>
        <v>2025年部门财政拨款收支预算总表</v>
      </c>
    </row>
    <row r="4" ht="17.25" customHeight="1" spans="1:4">
      <c r="A4" s="45" t="s">
        <v>1</v>
      </c>
      <c r="D4" s="47" t="s">
        <v>2</v>
      </c>
    </row>
    <row r="5" ht="17.25" customHeight="1" spans="1:4">
      <c r="A5" s="165" t="s">
        <v>3</v>
      </c>
      <c r="B5" s="166"/>
      <c r="C5" s="165" t="s">
        <v>4</v>
      </c>
      <c r="D5" s="166"/>
    </row>
    <row r="6" ht="18.75" customHeight="1" spans="1:4">
      <c r="A6" s="165" t="s">
        <v>5</v>
      </c>
      <c r="B6" s="165" t="s">
        <v>6</v>
      </c>
      <c r="C6" s="165" t="s">
        <v>7</v>
      </c>
      <c r="D6" s="165" t="s">
        <v>6</v>
      </c>
    </row>
    <row r="7" ht="16.5" customHeight="1" spans="1:4">
      <c r="A7" s="167" t="s">
        <v>128</v>
      </c>
      <c r="B7" s="81">
        <v>9453307.75</v>
      </c>
      <c r="C7" s="167" t="s">
        <v>129</v>
      </c>
      <c r="D7" s="81">
        <v>9453307.75</v>
      </c>
    </row>
    <row r="8" ht="16.5" customHeight="1" spans="1:4">
      <c r="A8" s="167" t="s">
        <v>130</v>
      </c>
      <c r="B8" s="81">
        <v>9453307.75</v>
      </c>
      <c r="C8" s="167" t="s">
        <v>131</v>
      </c>
      <c r="D8" s="81"/>
    </row>
    <row r="9" ht="16.5" customHeight="1" spans="1:4">
      <c r="A9" s="167" t="s">
        <v>132</v>
      </c>
      <c r="B9" s="81"/>
      <c r="C9" s="167" t="s">
        <v>133</v>
      </c>
      <c r="D9" s="81"/>
    </row>
    <row r="10" ht="16.5" customHeight="1" spans="1:4">
      <c r="A10" s="167" t="s">
        <v>134</v>
      </c>
      <c r="B10" s="81"/>
      <c r="C10" s="167" t="s">
        <v>135</v>
      </c>
      <c r="D10" s="81"/>
    </row>
    <row r="11" ht="16.5" customHeight="1" spans="1:4">
      <c r="A11" s="167" t="s">
        <v>136</v>
      </c>
      <c r="B11" s="81"/>
      <c r="C11" s="167" t="s">
        <v>137</v>
      </c>
      <c r="D11" s="81"/>
    </row>
    <row r="12" ht="16.5" customHeight="1" spans="1:4">
      <c r="A12" s="167" t="s">
        <v>130</v>
      </c>
      <c r="B12" s="81"/>
      <c r="C12" s="167" t="s">
        <v>138</v>
      </c>
      <c r="D12" s="81">
        <v>7244401</v>
      </c>
    </row>
    <row r="13" ht="16.5" customHeight="1" spans="1:4">
      <c r="A13" s="149" t="s">
        <v>132</v>
      </c>
      <c r="B13" s="81"/>
      <c r="C13" s="70" t="s">
        <v>139</v>
      </c>
      <c r="D13" s="81"/>
    </row>
    <row r="14" ht="16.5" customHeight="1" spans="1:4">
      <c r="A14" s="149" t="s">
        <v>134</v>
      </c>
      <c r="B14" s="81"/>
      <c r="C14" s="70" t="s">
        <v>140</v>
      </c>
      <c r="D14" s="81"/>
    </row>
    <row r="15" ht="16.5" customHeight="1" spans="1:4">
      <c r="A15" s="168"/>
      <c r="B15" s="81"/>
      <c r="C15" s="70" t="s">
        <v>141</v>
      </c>
      <c r="D15" s="81">
        <v>1404482.55</v>
      </c>
    </row>
    <row r="16" ht="16.5" customHeight="1" spans="1:4">
      <c r="A16" s="168"/>
      <c r="B16" s="81"/>
      <c r="C16" s="70" t="s">
        <v>142</v>
      </c>
      <c r="D16" s="81">
        <v>13187.28</v>
      </c>
    </row>
    <row r="17" ht="16.5" customHeight="1" spans="1:4">
      <c r="A17" s="168"/>
      <c r="B17" s="81"/>
      <c r="C17" s="70" t="s">
        <v>143</v>
      </c>
      <c r="D17" s="81"/>
    </row>
    <row r="18" ht="16.5" customHeight="1" spans="1:4">
      <c r="A18" s="168"/>
      <c r="B18" s="81"/>
      <c r="C18" s="70" t="s">
        <v>144</v>
      </c>
      <c r="D18" s="81"/>
    </row>
    <row r="19" ht="16.5" customHeight="1" spans="1:4">
      <c r="A19" s="168"/>
      <c r="B19" s="81"/>
      <c r="C19" s="70" t="s">
        <v>145</v>
      </c>
      <c r="D19" s="81"/>
    </row>
    <row r="20" ht="16.5" customHeight="1" spans="1:4">
      <c r="A20" s="168"/>
      <c r="B20" s="81"/>
      <c r="C20" s="70" t="s">
        <v>146</v>
      </c>
      <c r="D20" s="81"/>
    </row>
    <row r="21" ht="16.5" customHeight="1" spans="1:4">
      <c r="A21" s="168"/>
      <c r="B21" s="81"/>
      <c r="C21" s="70" t="s">
        <v>147</v>
      </c>
      <c r="D21" s="81"/>
    </row>
    <row r="22" ht="16.5" customHeight="1" spans="1:4">
      <c r="A22" s="168"/>
      <c r="B22" s="81"/>
      <c r="C22" s="70" t="s">
        <v>148</v>
      </c>
      <c r="D22" s="81"/>
    </row>
    <row r="23" ht="16.5" customHeight="1" spans="1:4">
      <c r="A23" s="168"/>
      <c r="B23" s="81"/>
      <c r="C23" s="70" t="s">
        <v>149</v>
      </c>
      <c r="D23" s="81"/>
    </row>
    <row r="24" ht="16.5" customHeight="1" spans="1:4">
      <c r="A24" s="168"/>
      <c r="B24" s="81"/>
      <c r="C24" s="70" t="s">
        <v>150</v>
      </c>
      <c r="D24" s="81"/>
    </row>
    <row r="25" ht="16.5" customHeight="1" spans="1:4">
      <c r="A25" s="168"/>
      <c r="B25" s="81"/>
      <c r="C25" s="70" t="s">
        <v>151</v>
      </c>
      <c r="D25" s="81"/>
    </row>
    <row r="26" ht="16.5" customHeight="1" spans="1:4">
      <c r="A26" s="168"/>
      <c r="B26" s="81"/>
      <c r="C26" s="70" t="s">
        <v>152</v>
      </c>
      <c r="D26" s="81">
        <v>791236.92</v>
      </c>
    </row>
    <row r="27" ht="16.5" customHeight="1" spans="1:4">
      <c r="A27" s="168"/>
      <c r="B27" s="81"/>
      <c r="C27" s="70" t="s">
        <v>153</v>
      </c>
      <c r="D27" s="81"/>
    </row>
    <row r="28" ht="16.5" customHeight="1" spans="1:4">
      <c r="A28" s="168"/>
      <c r="B28" s="81"/>
      <c r="C28" s="70" t="s">
        <v>154</v>
      </c>
      <c r="D28" s="81"/>
    </row>
    <row r="29" ht="16.5" customHeight="1" spans="1:4">
      <c r="A29" s="168"/>
      <c r="B29" s="81"/>
      <c r="C29" s="70" t="s">
        <v>155</v>
      </c>
      <c r="D29" s="81"/>
    </row>
    <row r="30" ht="16.5" customHeight="1" spans="1:4">
      <c r="A30" s="168"/>
      <c r="B30" s="81"/>
      <c r="C30" s="70" t="s">
        <v>156</v>
      </c>
      <c r="D30" s="81"/>
    </row>
    <row r="31" ht="16.5" customHeight="1" spans="1:4">
      <c r="A31" s="168"/>
      <c r="B31" s="81"/>
      <c r="C31" s="70" t="s">
        <v>157</v>
      </c>
      <c r="D31" s="81"/>
    </row>
    <row r="32" ht="16.5" customHeight="1" spans="1:4">
      <c r="A32" s="168"/>
      <c r="B32" s="81"/>
      <c r="C32" s="149" t="s">
        <v>158</v>
      </c>
      <c r="D32" s="81"/>
    </row>
    <row r="33" ht="16.5" customHeight="1" spans="1:4">
      <c r="A33" s="168"/>
      <c r="B33" s="81"/>
      <c r="C33" s="149" t="s">
        <v>159</v>
      </c>
      <c r="D33" s="81"/>
    </row>
    <row r="34" ht="16.5" customHeight="1" spans="1:4">
      <c r="A34" s="168"/>
      <c r="B34" s="81"/>
      <c r="C34" s="31" t="s">
        <v>160</v>
      </c>
      <c r="D34" s="81"/>
    </row>
    <row r="35" ht="15" customHeight="1" spans="1:4">
      <c r="A35" s="169" t="s">
        <v>51</v>
      </c>
      <c r="B35" s="170">
        <v>9453307.75</v>
      </c>
      <c r="C35" s="169" t="s">
        <v>52</v>
      </c>
      <c r="D35" s="170">
        <v>9453307.75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3"/>
  <sheetViews>
    <sheetView showZeros="0" workbookViewId="0">
      <pane ySplit="1" topLeftCell="A3" activePane="bottomLeft" state="frozen"/>
      <selection/>
      <selection pane="bottomLeft" activeCell="G33" sqref="G33"/>
    </sheetView>
  </sheetViews>
  <sheetFormatPr defaultColWidth="9.14545454545454" defaultRowHeight="14.25" customHeight="1" outlineLevelCol="6"/>
  <cols>
    <col min="1" max="1" width="20.1454545454545" customWidth="1"/>
    <col min="2" max="2" width="44" customWidth="1"/>
    <col min="3" max="7" width="24.145454545454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37"/>
      <c r="F2" s="74"/>
      <c r="G2" s="142" t="s">
        <v>161</v>
      </c>
    </row>
    <row r="3" ht="41.25" customHeight="1" spans="1:7">
      <c r="A3" s="126" t="str">
        <f>"2025"&amp;"年一般公共预算支出预算表（按功能科目分类）"</f>
        <v>2025年一般公共预算支出预算表（按功能科目分类）</v>
      </c>
      <c r="B3" s="126"/>
      <c r="C3" s="126"/>
      <c r="D3" s="126"/>
      <c r="E3" s="126"/>
      <c r="F3" s="126"/>
      <c r="G3" s="126"/>
    </row>
    <row r="4" ht="18" customHeight="1" spans="1:7">
      <c r="A4" s="5" t="s">
        <v>1</v>
      </c>
      <c r="F4" s="123"/>
      <c r="G4" s="142" t="s">
        <v>2</v>
      </c>
    </row>
    <row r="5" ht="20.25" customHeight="1" spans="1:7">
      <c r="A5" s="159" t="s">
        <v>162</v>
      </c>
      <c r="B5" s="160"/>
      <c r="C5" s="127" t="s">
        <v>56</v>
      </c>
      <c r="D5" s="145" t="s">
        <v>75</v>
      </c>
      <c r="E5" s="12"/>
      <c r="F5" s="13"/>
      <c r="G5" s="139" t="s">
        <v>76</v>
      </c>
    </row>
    <row r="6" ht="20.25" customHeight="1" spans="1:7">
      <c r="A6" s="161" t="s">
        <v>72</v>
      </c>
      <c r="B6" s="161" t="s">
        <v>73</v>
      </c>
      <c r="C6" s="19"/>
      <c r="D6" s="132" t="s">
        <v>58</v>
      </c>
      <c r="E6" s="132" t="s">
        <v>163</v>
      </c>
      <c r="F6" s="132" t="s">
        <v>164</v>
      </c>
      <c r="G6" s="141"/>
    </row>
    <row r="7" ht="15" customHeight="1" spans="1:7">
      <c r="A7" s="61" t="s">
        <v>82</v>
      </c>
      <c r="B7" s="61" t="s">
        <v>83</v>
      </c>
      <c r="C7" s="61" t="s">
        <v>84</v>
      </c>
      <c r="D7" s="61" t="s">
        <v>85</v>
      </c>
      <c r="E7" s="61" t="s">
        <v>86</v>
      </c>
      <c r="F7" s="61" t="s">
        <v>87</v>
      </c>
      <c r="G7" s="61" t="s">
        <v>88</v>
      </c>
    </row>
    <row r="8" ht="18" customHeight="1" spans="1:7">
      <c r="A8" s="162" t="s">
        <v>97</v>
      </c>
      <c r="B8" s="162" t="s">
        <v>98</v>
      </c>
      <c r="C8" s="152">
        <v>7244401</v>
      </c>
      <c r="D8" s="152">
        <v>7244401</v>
      </c>
      <c r="E8" s="152">
        <v>7215001</v>
      </c>
      <c r="F8" s="152">
        <f>D8-E8</f>
        <v>29400</v>
      </c>
      <c r="G8" s="152"/>
    </row>
    <row r="9" ht="18" customHeight="1" spans="1:7">
      <c r="A9" s="163" t="s">
        <v>99</v>
      </c>
      <c r="B9" s="163" t="s">
        <v>100</v>
      </c>
      <c r="C9" s="152">
        <v>7244401</v>
      </c>
      <c r="D9" s="152">
        <v>7244401</v>
      </c>
      <c r="E9" s="152">
        <v>7215001</v>
      </c>
      <c r="F9" s="152">
        <v>29400</v>
      </c>
      <c r="G9" s="152"/>
    </row>
    <row r="10" ht="18" customHeight="1" spans="1:7">
      <c r="A10" s="150" t="s">
        <v>101</v>
      </c>
      <c r="B10" s="150" t="s">
        <v>102</v>
      </c>
      <c r="C10" s="152">
        <v>7244401</v>
      </c>
      <c r="D10" s="152">
        <v>7244401</v>
      </c>
      <c r="E10" s="152">
        <v>7215001</v>
      </c>
      <c r="F10" s="152">
        <v>29400</v>
      </c>
      <c r="G10" s="152"/>
    </row>
    <row r="11" ht="18" customHeight="1" spans="1:7">
      <c r="A11" s="162" t="s">
        <v>103</v>
      </c>
      <c r="B11" s="162" t="s">
        <v>104</v>
      </c>
      <c r="C11" s="152">
        <v>1404482.55</v>
      </c>
      <c r="D11" s="152">
        <v>1404482.55</v>
      </c>
      <c r="E11" s="152">
        <v>1404482.55</v>
      </c>
      <c r="F11" s="152"/>
      <c r="G11" s="152"/>
    </row>
    <row r="12" ht="18" customHeight="1" spans="1:7">
      <c r="A12" s="163" t="s">
        <v>105</v>
      </c>
      <c r="B12" s="163" t="s">
        <v>106</v>
      </c>
      <c r="C12" s="152">
        <v>1384982.55</v>
      </c>
      <c r="D12" s="152">
        <v>1384982.55</v>
      </c>
      <c r="E12" s="152">
        <v>1384982.55</v>
      </c>
      <c r="F12" s="152"/>
      <c r="G12" s="152"/>
    </row>
    <row r="13" ht="18" customHeight="1" spans="1:7">
      <c r="A13" s="150" t="s">
        <v>107</v>
      </c>
      <c r="B13" s="150" t="s">
        <v>108</v>
      </c>
      <c r="C13" s="152">
        <v>1054982.55</v>
      </c>
      <c r="D13" s="152">
        <v>1054982.55</v>
      </c>
      <c r="E13" s="152">
        <v>1054982.55</v>
      </c>
      <c r="F13" s="152"/>
      <c r="G13" s="152"/>
    </row>
    <row r="14" ht="18" customHeight="1" spans="1:7">
      <c r="A14" s="150" t="s">
        <v>109</v>
      </c>
      <c r="B14" s="150" t="s">
        <v>110</v>
      </c>
      <c r="C14" s="152">
        <v>330000</v>
      </c>
      <c r="D14" s="152">
        <v>330000</v>
      </c>
      <c r="E14" s="152">
        <v>330000</v>
      </c>
      <c r="F14" s="152"/>
      <c r="G14" s="152"/>
    </row>
    <row r="15" ht="18" customHeight="1" spans="1:7">
      <c r="A15" s="163" t="s">
        <v>111</v>
      </c>
      <c r="B15" s="163" t="s">
        <v>112</v>
      </c>
      <c r="C15" s="152">
        <v>19500</v>
      </c>
      <c r="D15" s="152">
        <v>19500</v>
      </c>
      <c r="E15" s="152">
        <v>19500</v>
      </c>
      <c r="F15" s="152"/>
      <c r="G15" s="152"/>
    </row>
    <row r="16" ht="18" customHeight="1" spans="1:7">
      <c r="A16" s="150" t="s">
        <v>113</v>
      </c>
      <c r="B16" s="150" t="s">
        <v>114</v>
      </c>
      <c r="C16" s="152">
        <v>19500</v>
      </c>
      <c r="D16" s="152">
        <v>19500</v>
      </c>
      <c r="E16" s="152">
        <v>19500</v>
      </c>
      <c r="F16" s="152"/>
      <c r="G16" s="152"/>
    </row>
    <row r="17" ht="18" customHeight="1" spans="1:7">
      <c r="A17" s="162" t="s">
        <v>115</v>
      </c>
      <c r="B17" s="162" t="s">
        <v>116</v>
      </c>
      <c r="C17" s="152">
        <v>13187.28</v>
      </c>
      <c r="D17" s="152">
        <v>13187.28</v>
      </c>
      <c r="E17" s="152">
        <v>13187.28</v>
      </c>
      <c r="F17" s="152"/>
      <c r="G17" s="152"/>
    </row>
    <row r="18" ht="18" customHeight="1" spans="1:7">
      <c r="A18" s="163" t="s">
        <v>117</v>
      </c>
      <c r="B18" s="163" t="s">
        <v>118</v>
      </c>
      <c r="C18" s="152">
        <v>13187.28</v>
      </c>
      <c r="D18" s="152">
        <v>13187.28</v>
      </c>
      <c r="E18" s="152">
        <v>13187.28</v>
      </c>
      <c r="F18" s="152"/>
      <c r="G18" s="152"/>
    </row>
    <row r="19" ht="18" customHeight="1" spans="1:7">
      <c r="A19" s="150" t="s">
        <v>119</v>
      </c>
      <c r="B19" s="150" t="s">
        <v>120</v>
      </c>
      <c r="C19" s="152">
        <v>13187.28</v>
      </c>
      <c r="D19" s="152">
        <v>13187.28</v>
      </c>
      <c r="E19" s="152">
        <v>13187.28</v>
      </c>
      <c r="F19" s="152"/>
      <c r="G19" s="152"/>
    </row>
    <row r="20" ht="18" customHeight="1" spans="1:7">
      <c r="A20" s="162" t="s">
        <v>121</v>
      </c>
      <c r="B20" s="162" t="s">
        <v>122</v>
      </c>
      <c r="C20" s="152">
        <v>791236.92</v>
      </c>
      <c r="D20" s="152">
        <v>791236.92</v>
      </c>
      <c r="E20" s="152">
        <v>791236.92</v>
      </c>
      <c r="F20" s="152"/>
      <c r="G20" s="152"/>
    </row>
    <row r="21" ht="18" customHeight="1" spans="1:7">
      <c r="A21" s="163" t="s">
        <v>123</v>
      </c>
      <c r="B21" s="163" t="s">
        <v>124</v>
      </c>
      <c r="C21" s="152">
        <v>791236.92</v>
      </c>
      <c r="D21" s="152">
        <v>791236.92</v>
      </c>
      <c r="E21" s="152">
        <v>791236.92</v>
      </c>
      <c r="F21" s="152"/>
      <c r="G21" s="152"/>
    </row>
    <row r="22" ht="18" customHeight="1" spans="1:7">
      <c r="A22" s="150" t="s">
        <v>125</v>
      </c>
      <c r="B22" s="150" t="s">
        <v>126</v>
      </c>
      <c r="C22" s="152">
        <v>791236.92</v>
      </c>
      <c r="D22" s="152">
        <v>791236.92</v>
      </c>
      <c r="E22" s="152">
        <v>791236.92</v>
      </c>
      <c r="F22" s="152"/>
      <c r="G22" s="152"/>
    </row>
    <row r="23" ht="18" customHeight="1" spans="1:7">
      <c r="A23" s="80" t="s">
        <v>165</v>
      </c>
      <c r="B23" s="164" t="s">
        <v>165</v>
      </c>
      <c r="C23" s="81">
        <f>SUM(C8,C11,C17,C20)</f>
        <v>9453307.75</v>
      </c>
      <c r="D23" s="81">
        <f>SUM(D8,D11,D17,D20)</f>
        <v>9453307.75</v>
      </c>
      <c r="E23" s="81">
        <f>E8+E11+E17+E20</f>
        <v>9423907.75</v>
      </c>
      <c r="F23" s="152">
        <f>D23-E23</f>
        <v>29400</v>
      </c>
      <c r="G23" s="81"/>
    </row>
  </sheetData>
  <mergeCells count="6">
    <mergeCell ref="A3:G3"/>
    <mergeCell ref="A5:B5"/>
    <mergeCell ref="D5:F5"/>
    <mergeCell ref="A23:B23"/>
    <mergeCell ref="C5:C6"/>
    <mergeCell ref="G5:G6"/>
  </mergeCells>
  <printOptions horizontalCentered="1"/>
  <pageMargins left="0.37" right="0.37" top="0.56" bottom="0.56" header="0.48" footer="0.48"/>
  <pageSetup paperSize="9" scale="6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pane ySplit="1" topLeftCell="A2" activePane="bottomLeft" state="frozen"/>
      <selection/>
      <selection pane="bottomLeft" activeCell="D37" sqref="D37"/>
    </sheetView>
  </sheetViews>
  <sheetFormatPr defaultColWidth="10.4272727272727" defaultRowHeight="14.25" customHeight="1" outlineLevelCol="5"/>
  <cols>
    <col min="1" max="6" width="28.1454545454545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4"/>
      <c r="B2" s="44"/>
      <c r="C2" s="44"/>
      <c r="D2" s="44"/>
      <c r="E2" s="43"/>
      <c r="F2" s="155" t="s">
        <v>166</v>
      </c>
    </row>
    <row r="3" ht="41.25" customHeight="1" spans="1:6">
      <c r="A3" s="156" t="str">
        <f>"2025"&amp;"年一般公共预算“三公”经费支出预算表"</f>
        <v>2025年一般公共预算“三公”经费支出预算表</v>
      </c>
      <c r="B3" s="44"/>
      <c r="C3" s="44"/>
      <c r="D3" s="44"/>
      <c r="E3" s="43"/>
      <c r="F3" s="44"/>
    </row>
    <row r="4" customHeight="1" spans="1:6">
      <c r="A4" s="113" t="s">
        <v>1</v>
      </c>
      <c r="B4" s="157"/>
      <c r="D4" s="44"/>
      <c r="E4" s="43"/>
      <c r="F4" s="65" t="s">
        <v>2</v>
      </c>
    </row>
    <row r="5" ht="27" customHeight="1" spans="1:6">
      <c r="A5" s="48" t="s">
        <v>167</v>
      </c>
      <c r="B5" s="48" t="s">
        <v>168</v>
      </c>
      <c r="C5" s="50" t="s">
        <v>169</v>
      </c>
      <c r="D5" s="48"/>
      <c r="E5" s="49"/>
      <c r="F5" s="48" t="s">
        <v>170</v>
      </c>
    </row>
    <row r="6" ht="28.5" customHeight="1" spans="1:6">
      <c r="A6" s="158"/>
      <c r="B6" s="52"/>
      <c r="C6" s="49" t="s">
        <v>58</v>
      </c>
      <c r="D6" s="49" t="s">
        <v>171</v>
      </c>
      <c r="E6" s="49" t="s">
        <v>172</v>
      </c>
      <c r="F6" s="51"/>
    </row>
    <row r="7" ht="17.25" customHeight="1" spans="1:6">
      <c r="A7" s="57" t="s">
        <v>82</v>
      </c>
      <c r="B7" s="57" t="s">
        <v>83</v>
      </c>
      <c r="C7" s="57" t="s">
        <v>84</v>
      </c>
      <c r="D7" s="57" t="s">
        <v>85</v>
      </c>
      <c r="E7" s="57" t="s">
        <v>86</v>
      </c>
      <c r="F7" s="57" t="s">
        <v>87</v>
      </c>
    </row>
    <row r="8" ht="17.25" customHeight="1" spans="1:6">
      <c r="A8" s="81"/>
      <c r="B8" s="81"/>
      <c r="C8" s="81"/>
      <c r="D8" s="81"/>
      <c r="E8" s="81"/>
      <c r="F8" s="81"/>
    </row>
    <row r="10" customHeight="1" spans="1:4">
      <c r="A10" s="27" t="s">
        <v>173</v>
      </c>
      <c r="B10" s="27"/>
      <c r="C10" s="27"/>
      <c r="D10" s="27"/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V21"/>
  <sheetViews>
    <sheetView showZeros="0" zoomScale="80" zoomScaleNormal="80" workbookViewId="0">
      <pane ySplit="1" topLeftCell="A12" activePane="bottomLeft" state="frozen"/>
      <selection/>
      <selection pane="bottomLeft" activeCell="K50" sqref="K50"/>
    </sheetView>
  </sheetViews>
  <sheetFormatPr defaultColWidth="9.14545454545454" defaultRowHeight="14.25" customHeight="1"/>
  <cols>
    <col min="1" max="1" width="32.8454545454545" customWidth="1"/>
    <col min="2" max="2" width="25.2181818181818" customWidth="1"/>
    <col min="3" max="3" width="13.5181818181818" customWidth="1"/>
    <col min="4" max="4" width="37.9545454545455" customWidth="1"/>
    <col min="5" max="5" width="10.2818181818182" customWidth="1"/>
    <col min="6" max="6" width="31.1363636363636" customWidth="1"/>
    <col min="7" max="22" width="18.7090909090909" customWidth="1"/>
  </cols>
  <sheetData>
    <row r="1" customHeight="1" spans="1:2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ht="13.5" customHeight="1" spans="2:22">
      <c r="B2" s="137"/>
      <c r="C2" s="143"/>
      <c r="D2" s="143"/>
      <c r="E2" s="143"/>
      <c r="F2" s="143"/>
      <c r="G2" s="86"/>
      <c r="H2" s="86"/>
      <c r="I2" s="86"/>
      <c r="J2" s="86"/>
      <c r="K2" s="86"/>
      <c r="L2" s="86"/>
      <c r="P2" s="86"/>
      <c r="T2" s="153"/>
      <c r="V2" s="3" t="s">
        <v>174</v>
      </c>
    </row>
    <row r="3" ht="45.75" customHeight="1" spans="1:22">
      <c r="A3" s="67" t="str">
        <f>"2025"&amp;"年部门基本支出预算表"</f>
        <v>2025年部门基本支出预算表</v>
      </c>
      <c r="B3" s="4"/>
      <c r="C3" s="67"/>
      <c r="D3" s="67"/>
      <c r="E3" s="67"/>
      <c r="F3" s="67"/>
      <c r="G3" s="67"/>
      <c r="H3" s="67"/>
      <c r="I3" s="67"/>
      <c r="J3" s="67"/>
      <c r="K3" s="67"/>
      <c r="L3" s="67"/>
      <c r="M3" s="4"/>
      <c r="N3" s="4"/>
      <c r="O3" s="4"/>
      <c r="P3" s="67"/>
      <c r="Q3" s="67"/>
      <c r="R3" s="67"/>
      <c r="S3" s="67"/>
      <c r="T3" s="67"/>
      <c r="U3" s="67"/>
      <c r="V3" s="67"/>
    </row>
    <row r="4" ht="18.75" customHeight="1" spans="1:22">
      <c r="A4" s="5" t="s">
        <v>1</v>
      </c>
      <c r="B4" s="6"/>
      <c r="C4" s="144"/>
      <c r="D4" s="144"/>
      <c r="E4" s="144"/>
      <c r="F4" s="144"/>
      <c r="G4" s="77"/>
      <c r="H4" s="77"/>
      <c r="I4" s="77"/>
      <c r="J4" s="77"/>
      <c r="K4" s="77"/>
      <c r="L4" s="77"/>
      <c r="M4" s="7"/>
      <c r="N4" s="7"/>
      <c r="O4" s="7"/>
      <c r="P4" s="77"/>
      <c r="T4" s="153"/>
      <c r="V4" s="3" t="s">
        <v>2</v>
      </c>
    </row>
    <row r="5" ht="18" customHeight="1" spans="1:22">
      <c r="A5" s="9" t="s">
        <v>175</v>
      </c>
      <c r="B5" s="9" t="s">
        <v>176</v>
      </c>
      <c r="C5" s="9" t="s">
        <v>177</v>
      </c>
      <c r="D5" s="9" t="s">
        <v>178</v>
      </c>
      <c r="E5" s="9" t="s">
        <v>179</v>
      </c>
      <c r="F5" s="9" t="s">
        <v>180</v>
      </c>
      <c r="G5" s="145" t="s">
        <v>181</v>
      </c>
      <c r="H5" s="82" t="s">
        <v>181</v>
      </c>
      <c r="I5" s="82"/>
      <c r="J5" s="82"/>
      <c r="K5" s="82"/>
      <c r="L5" s="82"/>
      <c r="M5" s="12"/>
      <c r="N5" s="12"/>
      <c r="O5" s="12"/>
      <c r="P5" s="104" t="s">
        <v>62</v>
      </c>
      <c r="Q5" s="82" t="s">
        <v>63</v>
      </c>
      <c r="R5" s="82"/>
      <c r="S5" s="82"/>
      <c r="T5" s="82"/>
      <c r="U5" s="82"/>
      <c r="V5" s="83"/>
    </row>
    <row r="6" ht="18" customHeight="1" spans="1:22">
      <c r="A6" s="14"/>
      <c r="B6" s="30"/>
      <c r="C6" s="14"/>
      <c r="D6" s="14"/>
      <c r="E6" s="14"/>
      <c r="F6" s="14"/>
      <c r="G6" s="127" t="s">
        <v>182</v>
      </c>
      <c r="H6" s="145" t="s">
        <v>59</v>
      </c>
      <c r="I6" s="82"/>
      <c r="J6" s="82"/>
      <c r="K6" s="82"/>
      <c r="L6" s="83"/>
      <c r="M6" s="11" t="s">
        <v>183</v>
      </c>
      <c r="N6" s="12"/>
      <c r="O6" s="13"/>
      <c r="P6" s="9" t="s">
        <v>62</v>
      </c>
      <c r="Q6" s="145" t="s">
        <v>63</v>
      </c>
      <c r="R6" s="104" t="s">
        <v>65</v>
      </c>
      <c r="S6" s="82" t="s">
        <v>63</v>
      </c>
      <c r="T6" s="104" t="s">
        <v>67</v>
      </c>
      <c r="U6" s="104" t="s">
        <v>68</v>
      </c>
      <c r="V6" s="154" t="s">
        <v>69</v>
      </c>
    </row>
    <row r="7" ht="19.5" customHeight="1" spans="1:22">
      <c r="A7" s="30"/>
      <c r="B7" s="30"/>
      <c r="C7" s="30"/>
      <c r="D7" s="30"/>
      <c r="E7" s="30"/>
      <c r="F7" s="30"/>
      <c r="G7" s="30"/>
      <c r="H7" s="146" t="s">
        <v>184</v>
      </c>
      <c r="I7" s="9" t="s">
        <v>185</v>
      </c>
      <c r="J7" s="9" t="s">
        <v>186</v>
      </c>
      <c r="K7" s="9" t="s">
        <v>187</v>
      </c>
      <c r="L7" s="9" t="s">
        <v>188</v>
      </c>
      <c r="M7" s="9" t="s">
        <v>59</v>
      </c>
      <c r="N7" s="9" t="s">
        <v>60</v>
      </c>
      <c r="O7" s="9" t="s">
        <v>61</v>
      </c>
      <c r="P7" s="30"/>
      <c r="Q7" s="9" t="s">
        <v>58</v>
      </c>
      <c r="R7" s="9" t="s">
        <v>65</v>
      </c>
      <c r="S7" s="9" t="s">
        <v>189</v>
      </c>
      <c r="T7" s="9" t="s">
        <v>67</v>
      </c>
      <c r="U7" s="9" t="s">
        <v>68</v>
      </c>
      <c r="V7" s="9" t="s">
        <v>69</v>
      </c>
    </row>
    <row r="8" ht="37.5" customHeight="1" spans="1:22">
      <c r="A8" s="147"/>
      <c r="B8" s="19"/>
      <c r="C8" s="147"/>
      <c r="D8" s="147"/>
      <c r="E8" s="147"/>
      <c r="F8" s="147"/>
      <c r="G8" s="147"/>
      <c r="H8" s="148" t="s">
        <v>58</v>
      </c>
      <c r="I8" s="17" t="s">
        <v>190</v>
      </c>
      <c r="J8" s="17" t="s">
        <v>186</v>
      </c>
      <c r="K8" s="17" t="s">
        <v>187</v>
      </c>
      <c r="L8" s="17" t="s">
        <v>188</v>
      </c>
      <c r="M8" s="17" t="s">
        <v>186</v>
      </c>
      <c r="N8" s="17" t="s">
        <v>187</v>
      </c>
      <c r="O8" s="17" t="s">
        <v>188</v>
      </c>
      <c r="P8" s="17" t="s">
        <v>62</v>
      </c>
      <c r="Q8" s="17" t="s">
        <v>58</v>
      </c>
      <c r="R8" s="17" t="s">
        <v>65</v>
      </c>
      <c r="S8" s="17" t="s">
        <v>189</v>
      </c>
      <c r="T8" s="17" t="s">
        <v>67</v>
      </c>
      <c r="U8" s="17" t="s">
        <v>68</v>
      </c>
      <c r="V8" s="17" t="s">
        <v>69</v>
      </c>
    </row>
    <row r="9" customHeight="1" spans="1:22">
      <c r="A9" s="37">
        <v>1</v>
      </c>
      <c r="B9" s="37">
        <v>2</v>
      </c>
      <c r="C9" s="37">
        <v>5</v>
      </c>
      <c r="D9" s="37">
        <v>6</v>
      </c>
      <c r="E9" s="37">
        <v>7</v>
      </c>
      <c r="F9" s="37">
        <v>8</v>
      </c>
      <c r="G9" s="37">
        <v>9</v>
      </c>
      <c r="H9" s="37">
        <v>10</v>
      </c>
      <c r="I9" s="37">
        <v>11</v>
      </c>
      <c r="J9" s="37">
        <v>12</v>
      </c>
      <c r="K9" s="37">
        <v>13</v>
      </c>
      <c r="L9" s="37">
        <v>14</v>
      </c>
      <c r="M9" s="37">
        <v>15</v>
      </c>
      <c r="N9" s="37">
        <v>16</v>
      </c>
      <c r="O9" s="37">
        <v>17</v>
      </c>
      <c r="P9" s="37">
        <v>18</v>
      </c>
      <c r="Q9" s="37">
        <v>19</v>
      </c>
      <c r="R9" s="37">
        <v>20</v>
      </c>
      <c r="S9" s="37">
        <v>21</v>
      </c>
      <c r="T9" s="37">
        <v>22</v>
      </c>
      <c r="U9" s="37">
        <v>23</v>
      </c>
      <c r="V9" s="37">
        <v>24</v>
      </c>
    </row>
    <row r="10" ht="20.25" customHeight="1" spans="1:22">
      <c r="A10" s="149" t="s">
        <v>191</v>
      </c>
      <c r="B10" s="149" t="s">
        <v>70</v>
      </c>
      <c r="C10" s="150" t="s">
        <v>101</v>
      </c>
      <c r="D10" s="151" t="s">
        <v>102</v>
      </c>
      <c r="E10" s="151" t="s">
        <v>192</v>
      </c>
      <c r="F10" s="151" t="s">
        <v>193</v>
      </c>
      <c r="G10" s="152">
        <v>2990028</v>
      </c>
      <c r="H10" s="152">
        <v>2990028</v>
      </c>
      <c r="I10" s="81"/>
      <c r="J10" s="81"/>
      <c r="K10" s="152">
        <v>2990028</v>
      </c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</row>
    <row r="11" ht="20.25" customHeight="1" spans="1:22">
      <c r="A11" s="149" t="s">
        <v>191</v>
      </c>
      <c r="B11" s="149" t="s">
        <v>70</v>
      </c>
      <c r="C11" s="150" t="s">
        <v>101</v>
      </c>
      <c r="D11" s="151" t="s">
        <v>102</v>
      </c>
      <c r="E11" s="151" t="s">
        <v>194</v>
      </c>
      <c r="F11" s="151" t="s">
        <v>195</v>
      </c>
      <c r="G11" s="152">
        <v>249169</v>
      </c>
      <c r="H11" s="152">
        <v>249169</v>
      </c>
      <c r="I11" s="81"/>
      <c r="J11" s="81"/>
      <c r="K11" s="152">
        <v>249169</v>
      </c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</row>
    <row r="12" ht="20.25" customHeight="1" spans="1:22">
      <c r="A12" s="149" t="s">
        <v>191</v>
      </c>
      <c r="B12" s="149" t="s">
        <v>70</v>
      </c>
      <c r="C12" s="150" t="s">
        <v>101</v>
      </c>
      <c r="D12" s="151" t="s">
        <v>102</v>
      </c>
      <c r="E12" s="151" t="s">
        <v>196</v>
      </c>
      <c r="F12" s="151" t="s">
        <v>197</v>
      </c>
      <c r="G12" s="152">
        <v>1945560</v>
      </c>
      <c r="H12" s="152">
        <v>1945560</v>
      </c>
      <c r="I12" s="81"/>
      <c r="J12" s="81"/>
      <c r="K12" s="152">
        <v>1945560</v>
      </c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</row>
    <row r="13" ht="20.25" customHeight="1" spans="1:22">
      <c r="A13" s="149" t="s">
        <v>191</v>
      </c>
      <c r="B13" s="149" t="s">
        <v>70</v>
      </c>
      <c r="C13" s="150" t="s">
        <v>101</v>
      </c>
      <c r="D13" s="151" t="s">
        <v>102</v>
      </c>
      <c r="E13" s="151" t="s">
        <v>198</v>
      </c>
      <c r="F13" s="151" t="s">
        <v>199</v>
      </c>
      <c r="G13" s="152">
        <v>1702884</v>
      </c>
      <c r="H13" s="152">
        <v>1702884</v>
      </c>
      <c r="I13" s="81"/>
      <c r="J13" s="81"/>
      <c r="K13" s="152">
        <v>1702884</v>
      </c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</row>
    <row r="14" ht="20.25" customHeight="1" spans="1:22">
      <c r="A14" s="149" t="s">
        <v>191</v>
      </c>
      <c r="B14" s="149" t="s">
        <v>70</v>
      </c>
      <c r="C14" s="150" t="s">
        <v>101</v>
      </c>
      <c r="D14" s="151" t="s">
        <v>102</v>
      </c>
      <c r="E14" s="151">
        <v>30201</v>
      </c>
      <c r="F14" s="151" t="s">
        <v>200</v>
      </c>
      <c r="G14" s="152">
        <v>29400</v>
      </c>
      <c r="H14" s="152">
        <v>29400</v>
      </c>
      <c r="I14" s="81"/>
      <c r="J14" s="81"/>
      <c r="K14" s="152">
        <v>29400</v>
      </c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</row>
    <row r="15" ht="20.25" customHeight="1" spans="1:22">
      <c r="A15" s="149" t="s">
        <v>191</v>
      </c>
      <c r="B15" s="149" t="s">
        <v>70</v>
      </c>
      <c r="C15" s="150" t="s">
        <v>101</v>
      </c>
      <c r="D15" s="151" t="s">
        <v>102</v>
      </c>
      <c r="E15" s="151">
        <v>30308</v>
      </c>
      <c r="F15" s="151" t="s">
        <v>201</v>
      </c>
      <c r="G15" s="152">
        <v>327360</v>
      </c>
      <c r="H15" s="152">
        <v>327360</v>
      </c>
      <c r="I15" s="81"/>
      <c r="J15" s="81"/>
      <c r="K15" s="152">
        <v>327360</v>
      </c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</row>
    <row r="16" ht="20.25" customHeight="1" spans="1:22">
      <c r="A16" s="149" t="s">
        <v>191</v>
      </c>
      <c r="B16" s="149" t="s">
        <v>70</v>
      </c>
      <c r="C16" s="150" t="s">
        <v>113</v>
      </c>
      <c r="D16" s="151" t="s">
        <v>114</v>
      </c>
      <c r="E16" s="151" t="s">
        <v>202</v>
      </c>
      <c r="F16" s="151" t="s">
        <v>203</v>
      </c>
      <c r="G16" s="152">
        <v>19500</v>
      </c>
      <c r="H16" s="152">
        <v>19500</v>
      </c>
      <c r="I16" s="81"/>
      <c r="J16" s="81"/>
      <c r="K16" s="152">
        <v>19500</v>
      </c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</row>
    <row r="17" ht="20.25" customHeight="1" spans="1:22">
      <c r="A17" s="149" t="s">
        <v>191</v>
      </c>
      <c r="B17" s="149" t="s">
        <v>70</v>
      </c>
      <c r="C17" s="150" t="s">
        <v>107</v>
      </c>
      <c r="D17" s="151" t="s">
        <v>108</v>
      </c>
      <c r="E17" s="151" t="s">
        <v>204</v>
      </c>
      <c r="F17" s="151" t="s">
        <v>205</v>
      </c>
      <c r="G17" s="152">
        <v>1054982.55</v>
      </c>
      <c r="H17" s="152">
        <v>1054982.55</v>
      </c>
      <c r="I17" s="81"/>
      <c r="J17" s="81"/>
      <c r="K17" s="152">
        <v>1054982.55</v>
      </c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</row>
    <row r="18" ht="20.25" customHeight="1" spans="1:22">
      <c r="A18" s="149" t="s">
        <v>191</v>
      </c>
      <c r="B18" s="149" t="s">
        <v>70</v>
      </c>
      <c r="C18" s="150" t="s">
        <v>109</v>
      </c>
      <c r="D18" s="151" t="s">
        <v>110</v>
      </c>
      <c r="E18" s="151" t="s">
        <v>206</v>
      </c>
      <c r="F18" s="151" t="s">
        <v>207</v>
      </c>
      <c r="G18" s="152">
        <v>330000</v>
      </c>
      <c r="H18" s="152">
        <v>330000</v>
      </c>
      <c r="I18" s="81"/>
      <c r="J18" s="81"/>
      <c r="K18" s="152">
        <v>330000</v>
      </c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</row>
    <row r="19" ht="20.25" customHeight="1" spans="1:22">
      <c r="A19" s="149" t="s">
        <v>191</v>
      </c>
      <c r="B19" s="149" t="s">
        <v>70</v>
      </c>
      <c r="C19" s="150" t="s">
        <v>119</v>
      </c>
      <c r="D19" s="151" t="s">
        <v>120</v>
      </c>
      <c r="E19" s="151" t="s">
        <v>208</v>
      </c>
      <c r="F19" s="151" t="s">
        <v>209</v>
      </c>
      <c r="G19" s="152">
        <v>13187.28</v>
      </c>
      <c r="H19" s="152">
        <v>13187.28</v>
      </c>
      <c r="I19" s="81"/>
      <c r="J19" s="81"/>
      <c r="K19" s="152">
        <v>13187.28</v>
      </c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</row>
    <row r="20" ht="20.25" customHeight="1" spans="1:22">
      <c r="A20" s="149" t="s">
        <v>191</v>
      </c>
      <c r="B20" s="149" t="s">
        <v>70</v>
      </c>
      <c r="C20" s="150" t="s">
        <v>125</v>
      </c>
      <c r="D20" s="151" t="s">
        <v>126</v>
      </c>
      <c r="E20" s="151" t="s">
        <v>210</v>
      </c>
      <c r="F20" s="151" t="s">
        <v>126</v>
      </c>
      <c r="G20" s="152">
        <v>791236.92</v>
      </c>
      <c r="H20" s="152">
        <v>791236.92</v>
      </c>
      <c r="I20" s="81"/>
      <c r="J20" s="81"/>
      <c r="K20" s="152">
        <v>791236.92</v>
      </c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</row>
    <row r="21" customFormat="1" ht="20.25" customHeight="1" spans="1:22">
      <c r="A21" s="149"/>
      <c r="B21" s="149"/>
      <c r="C21" s="149"/>
      <c r="D21" s="151"/>
      <c r="E21" s="151"/>
      <c r="F21" s="151"/>
      <c r="G21" s="152">
        <f>SUM(G10:G20)</f>
        <v>9453307.75</v>
      </c>
      <c r="H21" s="152">
        <f>SUM(H10:H20)</f>
        <v>9453307.75</v>
      </c>
      <c r="I21" s="152">
        <f>SUM(I10:I20)</f>
        <v>0</v>
      </c>
      <c r="J21" s="152">
        <f>SUM(J10:J20)</f>
        <v>0</v>
      </c>
      <c r="K21" s="152">
        <f>SUM(K10:K20)</f>
        <v>9453307.75</v>
      </c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</row>
  </sheetData>
  <mergeCells count="28">
    <mergeCell ref="A3:V3"/>
    <mergeCell ref="A4:F4"/>
    <mergeCell ref="G5:V5"/>
    <mergeCell ref="H6:L6"/>
    <mergeCell ref="M6:O6"/>
    <mergeCell ref="Q6:V6"/>
    <mergeCell ref="A5:A8"/>
    <mergeCell ref="B5:B8"/>
    <mergeCell ref="C5:C8"/>
    <mergeCell ref="D5:D8"/>
    <mergeCell ref="E5:E8"/>
    <mergeCell ref="F5:F8"/>
    <mergeCell ref="G6:G8"/>
    <mergeCell ref="H7:H8"/>
    <mergeCell ref="I7:I8"/>
    <mergeCell ref="J7:J8"/>
    <mergeCell ref="K7:K8"/>
    <mergeCell ref="L7:L8"/>
    <mergeCell ref="M7:M8"/>
    <mergeCell ref="N7:N8"/>
    <mergeCell ref="O7:O8"/>
    <mergeCell ref="P6:P8"/>
    <mergeCell ref="Q7:Q8"/>
    <mergeCell ref="R7:R8"/>
    <mergeCell ref="S7:S8"/>
    <mergeCell ref="T7:T8"/>
    <mergeCell ref="U7:U8"/>
    <mergeCell ref="V7:V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4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9.14545454545454" defaultRowHeight="14.25" customHeight="1"/>
  <cols>
    <col min="1" max="1" width="10.2818181818182" customWidth="1"/>
    <col min="2" max="2" width="13.4272727272727" customWidth="1"/>
    <col min="3" max="3" width="32.8454545454545" customWidth="1"/>
    <col min="4" max="4" width="23.8545454545455" customWidth="1"/>
    <col min="5" max="5" width="11.1454545454545" customWidth="1"/>
    <col min="6" max="6" width="17.7090909090909" customWidth="1"/>
    <col min="7" max="7" width="9.85454545454546" customWidth="1"/>
    <col min="8" max="8" width="17.7090909090909" customWidth="1"/>
    <col min="9" max="13" width="20" customWidth="1"/>
    <col min="14" max="14" width="12.2818181818182" customWidth="1"/>
    <col min="15" max="15" width="12.7090909090909" customWidth="1"/>
    <col min="16" max="16" width="11.1454545454545" customWidth="1"/>
    <col min="17" max="21" width="19.8545454545455" customWidth="1"/>
    <col min="22" max="22" width="20" customWidth="1"/>
    <col min="23" max="23" width="19.854545454545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7"/>
      <c r="E2" s="2"/>
      <c r="F2" s="2"/>
      <c r="G2" s="2"/>
      <c r="H2" s="2"/>
      <c r="U2" s="137"/>
      <c r="W2" s="142" t="s">
        <v>211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">
        <v>1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37"/>
      <c r="W4" s="120" t="s">
        <v>2</v>
      </c>
    </row>
    <row r="5" ht="21.75" customHeight="1" spans="1:23">
      <c r="A5" s="9" t="s">
        <v>212</v>
      </c>
      <c r="B5" s="10" t="s">
        <v>213</v>
      </c>
      <c r="C5" s="9" t="s">
        <v>214</v>
      </c>
      <c r="D5" s="9" t="s">
        <v>215</v>
      </c>
      <c r="E5" s="10" t="s">
        <v>177</v>
      </c>
      <c r="F5" s="10" t="s">
        <v>178</v>
      </c>
      <c r="G5" s="10" t="s">
        <v>216</v>
      </c>
      <c r="H5" s="10" t="s">
        <v>217</v>
      </c>
      <c r="I5" s="29" t="s">
        <v>56</v>
      </c>
      <c r="J5" s="11" t="s">
        <v>218</v>
      </c>
      <c r="K5" s="12"/>
      <c r="L5" s="12"/>
      <c r="M5" s="13"/>
      <c r="N5" s="11" t="s">
        <v>183</v>
      </c>
      <c r="O5" s="12"/>
      <c r="P5" s="13"/>
      <c r="Q5" s="10" t="s">
        <v>62</v>
      </c>
      <c r="R5" s="11" t="s">
        <v>63</v>
      </c>
      <c r="S5" s="12"/>
      <c r="T5" s="12"/>
      <c r="U5" s="12"/>
      <c r="V5" s="12"/>
      <c r="W5" s="13"/>
    </row>
    <row r="6" ht="21.75" customHeight="1" spans="1:23">
      <c r="A6" s="14"/>
      <c r="B6" s="30"/>
      <c r="C6" s="14"/>
      <c r="D6" s="14"/>
      <c r="E6" s="15"/>
      <c r="F6" s="15"/>
      <c r="G6" s="15"/>
      <c r="H6" s="15"/>
      <c r="I6" s="30"/>
      <c r="J6" s="138" t="s">
        <v>59</v>
      </c>
      <c r="K6" s="139"/>
      <c r="L6" s="10" t="s">
        <v>60</v>
      </c>
      <c r="M6" s="10" t="s">
        <v>61</v>
      </c>
      <c r="N6" s="10" t="s">
        <v>59</v>
      </c>
      <c r="O6" s="10" t="s">
        <v>60</v>
      </c>
      <c r="P6" s="10" t="s">
        <v>61</v>
      </c>
      <c r="Q6" s="15"/>
      <c r="R6" s="10" t="s">
        <v>58</v>
      </c>
      <c r="S6" s="10" t="s">
        <v>65</v>
      </c>
      <c r="T6" s="10" t="s">
        <v>189</v>
      </c>
      <c r="U6" s="10" t="s">
        <v>67</v>
      </c>
      <c r="V6" s="10" t="s">
        <v>68</v>
      </c>
      <c r="W6" s="10" t="s">
        <v>69</v>
      </c>
    </row>
    <row r="7" ht="21" customHeight="1" spans="1:23">
      <c r="A7" s="30"/>
      <c r="B7" s="30"/>
      <c r="C7" s="30"/>
      <c r="D7" s="30"/>
      <c r="E7" s="30"/>
      <c r="F7" s="30"/>
      <c r="G7" s="30"/>
      <c r="H7" s="30"/>
      <c r="I7" s="30"/>
      <c r="J7" s="140" t="s">
        <v>58</v>
      </c>
      <c r="K7" s="141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8" t="s">
        <v>58</v>
      </c>
      <c r="K8" s="68" t="s">
        <v>219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7">
        <v>12</v>
      </c>
      <c r="M9" s="37">
        <v>13</v>
      </c>
      <c r="N9" s="37">
        <v>14</v>
      </c>
      <c r="O9" s="37">
        <v>15</v>
      </c>
      <c r="P9" s="37">
        <v>16</v>
      </c>
      <c r="Q9" s="37">
        <v>17</v>
      </c>
      <c r="R9" s="37">
        <v>18</v>
      </c>
      <c r="S9" s="37">
        <v>19</v>
      </c>
      <c r="T9" s="37">
        <v>20</v>
      </c>
      <c r="U9" s="20">
        <v>21</v>
      </c>
      <c r="V9" s="37">
        <v>22</v>
      </c>
      <c r="W9" s="20">
        <v>23</v>
      </c>
    </row>
    <row r="10" ht="21.75" customHeight="1" spans="1:23">
      <c r="A10" s="70"/>
      <c r="B10" s="70"/>
      <c r="C10" s="70"/>
      <c r="D10" s="70"/>
      <c r="E10" s="70"/>
      <c r="F10" s="70"/>
      <c r="G10" s="70"/>
      <c r="H10" s="70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</row>
    <row r="11" ht="18.75" customHeight="1" spans="1:23">
      <c r="A11" s="34" t="s">
        <v>165</v>
      </c>
      <c r="B11" s="35"/>
      <c r="C11" s="35"/>
      <c r="D11" s="35"/>
      <c r="E11" s="35"/>
      <c r="F11" s="35"/>
      <c r="G11" s="35"/>
      <c r="H11" s="36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</row>
    <row r="14" customHeight="1" spans="3:6">
      <c r="C14" s="27" t="s">
        <v>220</v>
      </c>
      <c r="D14" s="27"/>
      <c r="E14" s="27"/>
      <c r="F14" s="27"/>
    </row>
  </sheetData>
  <mergeCells count="28">
    <mergeCell ref="A3:W3"/>
    <mergeCell ref="A4:H4"/>
    <mergeCell ref="J5:M5"/>
    <mergeCell ref="N5:P5"/>
    <mergeCell ref="R5:W5"/>
    <mergeCell ref="A11:H11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1"/>
  <sheetViews>
    <sheetView showZeros="0" workbookViewId="0">
      <pane ySplit="1" topLeftCell="A2" activePane="bottomLeft" state="frozen"/>
      <selection/>
      <selection pane="bottomLeft" activeCell="E34" sqref="E34"/>
    </sheetView>
  </sheetViews>
  <sheetFormatPr defaultColWidth="9.14545454545454" defaultRowHeight="12" customHeight="1"/>
  <cols>
    <col min="1" max="1" width="34.2818181818182" customWidth="1"/>
    <col min="2" max="2" width="29" customWidth="1"/>
    <col min="3" max="5" width="23.5727272727273" customWidth="1"/>
    <col min="6" max="6" width="11.2818181818182" customWidth="1"/>
    <col min="7" max="7" width="25.1454545454545" customWidth="1"/>
    <col min="8" max="8" width="15.5727272727273" customWidth="1"/>
    <col min="9" max="9" width="13.4272727272727" customWidth="1"/>
    <col min="10" max="10" width="18.854545454545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221</v>
      </c>
    </row>
    <row r="3" ht="39.75" customHeight="1" spans="1:10">
      <c r="A3" s="66" t="str">
        <f>"2025"&amp;"年部门项目支出绩效目标表"</f>
        <v>2025年部门项目支出绩效目标表</v>
      </c>
      <c r="B3" s="4"/>
      <c r="C3" s="4"/>
      <c r="D3" s="4"/>
      <c r="E3" s="4"/>
      <c r="F3" s="67"/>
      <c r="G3" s="4"/>
      <c r="H3" s="67"/>
      <c r="I3" s="67"/>
      <c r="J3" s="4"/>
    </row>
    <row r="4" ht="17.25" customHeight="1" spans="1:8">
      <c r="A4" s="5" t="s">
        <v>1</v>
      </c>
      <c r="B4" s="6"/>
      <c r="C4" s="6"/>
      <c r="D4" s="6"/>
      <c r="E4" s="6"/>
      <c r="F4" s="6"/>
      <c r="G4" s="6"/>
      <c r="H4" s="6"/>
    </row>
    <row r="5" ht="44.25" customHeight="1" spans="1:10">
      <c r="A5" s="68" t="s">
        <v>214</v>
      </c>
      <c r="B5" s="68" t="s">
        <v>222</v>
      </c>
      <c r="C5" s="68" t="s">
        <v>223</v>
      </c>
      <c r="D5" s="68" t="s">
        <v>224</v>
      </c>
      <c r="E5" s="68" t="s">
        <v>225</v>
      </c>
      <c r="F5" s="69" t="s">
        <v>226</v>
      </c>
      <c r="G5" s="68" t="s">
        <v>227</v>
      </c>
      <c r="H5" s="69" t="s">
        <v>228</v>
      </c>
      <c r="I5" s="69" t="s">
        <v>229</v>
      </c>
      <c r="J5" s="68" t="s">
        <v>230</v>
      </c>
    </row>
    <row r="6" ht="18.75" customHeight="1" spans="1:10">
      <c r="A6" s="136">
        <v>1</v>
      </c>
      <c r="B6" s="136">
        <v>2</v>
      </c>
      <c r="C6" s="136">
        <v>3</v>
      </c>
      <c r="D6" s="136">
        <v>4</v>
      </c>
      <c r="E6" s="136">
        <v>5</v>
      </c>
      <c r="F6" s="37">
        <v>6</v>
      </c>
      <c r="G6" s="136">
        <v>7</v>
      </c>
      <c r="H6" s="37">
        <v>8</v>
      </c>
      <c r="I6" s="37">
        <v>9</v>
      </c>
      <c r="J6" s="136">
        <v>10</v>
      </c>
    </row>
    <row r="7" ht="42" customHeight="1" spans="1:10">
      <c r="A7" s="31"/>
      <c r="B7" s="70"/>
      <c r="C7" s="70"/>
      <c r="D7" s="70"/>
      <c r="E7" s="71"/>
      <c r="F7" s="72"/>
      <c r="G7" s="71"/>
      <c r="H7" s="72"/>
      <c r="I7" s="72"/>
      <c r="J7" s="71"/>
    </row>
    <row r="8" ht="42" customHeight="1" spans="1:10">
      <c r="A8" s="31"/>
      <c r="B8" s="21"/>
      <c r="C8" s="21"/>
      <c r="D8" s="21"/>
      <c r="E8" s="31"/>
      <c r="F8" s="21"/>
      <c r="G8" s="31"/>
      <c r="H8" s="21"/>
      <c r="I8" s="21"/>
      <c r="J8" s="31"/>
    </row>
    <row r="11" customHeight="1" spans="1:2">
      <c r="A11" s="27" t="s">
        <v>220</v>
      </c>
      <c r="B11" s="73"/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3"/>
  <sheetViews>
    <sheetView showZeros="0" workbookViewId="0">
      <pane ySplit="1" topLeftCell="A2" activePane="bottomLeft" state="frozen"/>
      <selection/>
      <selection pane="bottomLeft" activeCell="F36" sqref="F36"/>
    </sheetView>
  </sheetViews>
  <sheetFormatPr defaultColWidth="9.14545454545454" defaultRowHeight="14.25" customHeight="1" outlineLevelCol="5"/>
  <cols>
    <col min="1" max="1" width="32.1454545454545" customWidth="1"/>
    <col min="2" max="2" width="20.7090909090909" customWidth="1"/>
    <col min="3" max="3" width="32.1454545454545" customWidth="1"/>
    <col min="4" max="4" width="27.7090909090909" customWidth="1"/>
    <col min="5" max="6" width="36.7090909090909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21">
        <v>1</v>
      </c>
      <c r="B2" s="122">
        <v>0</v>
      </c>
      <c r="C2" s="121">
        <v>1</v>
      </c>
      <c r="D2" s="123"/>
      <c r="E2" s="123"/>
      <c r="F2" s="120" t="s">
        <v>231</v>
      </c>
    </row>
    <row r="3" ht="42" customHeight="1" spans="1:6">
      <c r="A3" s="124" t="str">
        <f>"2025"&amp;"年部门政府性基金预算支出预算表"</f>
        <v>2025年部门政府性基金预算支出预算表</v>
      </c>
      <c r="B3" s="124" t="s">
        <v>232</v>
      </c>
      <c r="C3" s="125"/>
      <c r="D3" s="126"/>
      <c r="E3" s="126"/>
      <c r="F3" s="126"/>
    </row>
    <row r="4" ht="13.5" customHeight="1" spans="1:6">
      <c r="A4" s="5" t="s">
        <v>1</v>
      </c>
      <c r="B4" s="5"/>
      <c r="C4" s="121"/>
      <c r="D4" s="123"/>
      <c r="E4" s="123"/>
      <c r="F4" s="120" t="s">
        <v>2</v>
      </c>
    </row>
    <row r="5" ht="19.5" customHeight="1" spans="1:6">
      <c r="A5" s="127" t="s">
        <v>176</v>
      </c>
      <c r="B5" s="128" t="s">
        <v>72</v>
      </c>
      <c r="C5" s="127" t="s">
        <v>73</v>
      </c>
      <c r="D5" s="11" t="s">
        <v>233</v>
      </c>
      <c r="E5" s="12"/>
      <c r="F5" s="13"/>
    </row>
    <row r="6" ht="18.75" customHeight="1" spans="1:6">
      <c r="A6" s="129"/>
      <c r="B6" s="130"/>
      <c r="C6" s="129"/>
      <c r="D6" s="16" t="s">
        <v>56</v>
      </c>
      <c r="E6" s="11" t="s">
        <v>75</v>
      </c>
      <c r="F6" s="16" t="s">
        <v>76</v>
      </c>
    </row>
    <row r="7" ht="18.75" customHeight="1" spans="1:6">
      <c r="A7" s="69">
        <v>1</v>
      </c>
      <c r="B7" s="131" t="s">
        <v>83</v>
      </c>
      <c r="C7" s="69">
        <v>3</v>
      </c>
      <c r="D7" s="132">
        <v>4</v>
      </c>
      <c r="E7" s="132">
        <v>5</v>
      </c>
      <c r="F7" s="132">
        <v>6</v>
      </c>
    </row>
    <row r="8" ht="21" customHeight="1" spans="1:6">
      <c r="A8" s="21"/>
      <c r="B8" s="21"/>
      <c r="C8" s="21"/>
      <c r="D8" s="81"/>
      <c r="E8" s="81"/>
      <c r="F8" s="81"/>
    </row>
    <row r="9" ht="21" customHeight="1" spans="1:6">
      <c r="A9" s="21"/>
      <c r="B9" s="21"/>
      <c r="C9" s="21"/>
      <c r="D9" s="81"/>
      <c r="E9" s="81"/>
      <c r="F9" s="81"/>
    </row>
    <row r="10" ht="18.75" customHeight="1" spans="1:6">
      <c r="A10" s="133" t="s">
        <v>165</v>
      </c>
      <c r="B10" s="133" t="s">
        <v>165</v>
      </c>
      <c r="C10" s="134" t="s">
        <v>165</v>
      </c>
      <c r="D10" s="81"/>
      <c r="E10" s="81"/>
      <c r="F10" s="81"/>
    </row>
    <row r="13" customHeight="1" spans="1:3">
      <c r="A13" s="27" t="s">
        <v>234</v>
      </c>
      <c r="B13" s="135"/>
      <c r="C13" s="27"/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4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9.14545454545454" defaultRowHeight="14.25" customHeight="1"/>
  <cols>
    <col min="1" max="2" width="32.5727272727273" customWidth="1"/>
    <col min="3" max="3" width="41.1454545454545" customWidth="1"/>
    <col min="4" max="4" width="21.7090909090909" customWidth="1"/>
    <col min="5" max="5" width="35.2818181818182" customWidth="1"/>
    <col min="6" max="6" width="7.70909090909091" customWidth="1"/>
    <col min="7" max="7" width="11.1454545454545" customWidth="1"/>
    <col min="8" max="8" width="13.2818181818182" customWidth="1"/>
    <col min="9" max="18" width="20" customWidth="1"/>
    <col min="19" max="19" width="19.854545454545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6"/>
      <c r="C2" s="86"/>
      <c r="R2" s="3"/>
      <c r="S2" s="3" t="s">
        <v>235</v>
      </c>
    </row>
    <row r="3" ht="41.25" customHeight="1" spans="1:19">
      <c r="A3" s="75" t="str">
        <f>"2025"&amp;"年部门政府采购预算表"</f>
        <v>2025年部门政府采购预算表</v>
      </c>
      <c r="B3" s="67"/>
      <c r="C3" s="67"/>
      <c r="D3" s="4"/>
      <c r="E3" s="4"/>
      <c r="F3" s="4"/>
      <c r="G3" s="4"/>
      <c r="H3" s="4"/>
      <c r="I3" s="4"/>
      <c r="J3" s="4"/>
      <c r="K3" s="4"/>
      <c r="L3" s="4"/>
      <c r="M3" s="67"/>
      <c r="N3" s="4"/>
      <c r="O3" s="4"/>
      <c r="P3" s="67"/>
      <c r="Q3" s="4"/>
      <c r="R3" s="67"/>
      <c r="S3" s="67"/>
    </row>
    <row r="4" ht="18.75" customHeight="1" spans="1:19">
      <c r="A4" s="113" t="s">
        <v>1</v>
      </c>
      <c r="B4" s="77"/>
      <c r="C4" s="77"/>
      <c r="D4" s="7"/>
      <c r="E4" s="7"/>
      <c r="F4" s="7"/>
      <c r="G4" s="7"/>
      <c r="H4" s="7"/>
      <c r="I4" s="7"/>
      <c r="J4" s="7"/>
      <c r="K4" s="7"/>
      <c r="L4" s="7"/>
      <c r="R4" s="8"/>
      <c r="S4" s="120" t="s">
        <v>2</v>
      </c>
    </row>
    <row r="5" ht="15.75" customHeight="1" spans="1:19">
      <c r="A5" s="10" t="s">
        <v>175</v>
      </c>
      <c r="B5" s="88" t="s">
        <v>176</v>
      </c>
      <c r="C5" s="88" t="s">
        <v>236</v>
      </c>
      <c r="D5" s="89" t="s">
        <v>237</v>
      </c>
      <c r="E5" s="89" t="s">
        <v>238</v>
      </c>
      <c r="F5" s="89" t="s">
        <v>239</v>
      </c>
      <c r="G5" s="89" t="s">
        <v>240</v>
      </c>
      <c r="H5" s="89" t="s">
        <v>241</v>
      </c>
      <c r="I5" s="103" t="s">
        <v>181</v>
      </c>
      <c r="J5" s="103"/>
      <c r="K5" s="103"/>
      <c r="L5" s="103"/>
      <c r="M5" s="104"/>
      <c r="N5" s="103"/>
      <c r="O5" s="103"/>
      <c r="P5" s="82"/>
      <c r="Q5" s="103"/>
      <c r="R5" s="104"/>
      <c r="S5" s="83"/>
    </row>
    <row r="6" ht="17.25" customHeight="1" spans="1:19">
      <c r="A6" s="15"/>
      <c r="B6" s="90"/>
      <c r="C6" s="90"/>
      <c r="D6" s="91"/>
      <c r="E6" s="91"/>
      <c r="F6" s="91"/>
      <c r="G6" s="91"/>
      <c r="H6" s="91"/>
      <c r="I6" s="91" t="s">
        <v>56</v>
      </c>
      <c r="J6" s="91" t="s">
        <v>59</v>
      </c>
      <c r="K6" s="91" t="s">
        <v>242</v>
      </c>
      <c r="L6" s="91" t="s">
        <v>243</v>
      </c>
      <c r="M6" s="105" t="s">
        <v>244</v>
      </c>
      <c r="N6" s="106" t="s">
        <v>245</v>
      </c>
      <c r="O6" s="106"/>
      <c r="P6" s="111"/>
      <c r="Q6" s="106"/>
      <c r="R6" s="112"/>
      <c r="S6" s="92"/>
    </row>
    <row r="7" ht="54" customHeight="1" spans="1:19">
      <c r="A7" s="18"/>
      <c r="B7" s="92"/>
      <c r="C7" s="92"/>
      <c r="D7" s="93"/>
      <c r="E7" s="93"/>
      <c r="F7" s="93"/>
      <c r="G7" s="93"/>
      <c r="H7" s="93"/>
      <c r="I7" s="93"/>
      <c r="J7" s="93" t="s">
        <v>58</v>
      </c>
      <c r="K7" s="93"/>
      <c r="L7" s="93"/>
      <c r="M7" s="107"/>
      <c r="N7" s="93" t="s">
        <v>58</v>
      </c>
      <c r="O7" s="93" t="s">
        <v>65</v>
      </c>
      <c r="P7" s="92" t="s">
        <v>66</v>
      </c>
      <c r="Q7" s="93" t="s">
        <v>67</v>
      </c>
      <c r="R7" s="107" t="s">
        <v>68</v>
      </c>
      <c r="S7" s="92" t="s">
        <v>69</v>
      </c>
    </row>
    <row r="8" ht="18" customHeight="1" spans="1:19">
      <c r="A8" s="114">
        <v>1</v>
      </c>
      <c r="B8" s="114" t="s">
        <v>83</v>
      </c>
      <c r="C8" s="115">
        <v>3</v>
      </c>
      <c r="D8" s="115">
        <v>4</v>
      </c>
      <c r="E8" s="114">
        <v>5</v>
      </c>
      <c r="F8" s="114">
        <v>6</v>
      </c>
      <c r="G8" s="114">
        <v>7</v>
      </c>
      <c r="H8" s="114">
        <v>8</v>
      </c>
      <c r="I8" s="114">
        <v>9</v>
      </c>
      <c r="J8" s="114">
        <v>10</v>
      </c>
      <c r="K8" s="114">
        <v>11</v>
      </c>
      <c r="L8" s="114">
        <v>12</v>
      </c>
      <c r="M8" s="114">
        <v>13</v>
      </c>
      <c r="N8" s="114">
        <v>14</v>
      </c>
      <c r="O8" s="114">
        <v>15</v>
      </c>
      <c r="P8" s="114">
        <v>16</v>
      </c>
      <c r="Q8" s="114">
        <v>17</v>
      </c>
      <c r="R8" s="114">
        <v>18</v>
      </c>
      <c r="S8" s="114">
        <v>19</v>
      </c>
    </row>
    <row r="9" ht="21" customHeight="1" spans="1:19">
      <c r="A9" s="94"/>
      <c r="B9" s="95"/>
      <c r="C9" s="95"/>
      <c r="D9" s="96"/>
      <c r="E9" s="96"/>
      <c r="F9" s="96"/>
      <c r="G9" s="116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</row>
    <row r="10" ht="21" customHeight="1" spans="1:19">
      <c r="A10" s="97" t="s">
        <v>165</v>
      </c>
      <c r="B10" s="98"/>
      <c r="C10" s="98"/>
      <c r="D10" s="99"/>
      <c r="E10" s="99"/>
      <c r="F10" s="99"/>
      <c r="G10" s="117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</row>
    <row r="11" ht="21" customHeight="1" spans="1:19">
      <c r="A11" s="113" t="s">
        <v>246</v>
      </c>
      <c r="B11" s="5"/>
      <c r="C11" s="5"/>
      <c r="D11" s="113"/>
      <c r="E11" s="113"/>
      <c r="F11" s="113"/>
      <c r="G11" s="118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</row>
    <row r="14" customHeight="1" spans="1:2">
      <c r="A14" s="27" t="s">
        <v>247</v>
      </c>
      <c r="B14" s="27"/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4"/>
  <sheetViews>
    <sheetView showZeros="0" workbookViewId="0">
      <pane ySplit="1" topLeftCell="A2" activePane="bottomLeft" state="frozen"/>
      <selection/>
      <selection pane="bottomLeft" activeCell="A4" sqref="A4:I4"/>
    </sheetView>
  </sheetViews>
  <sheetFormatPr defaultColWidth="9.14545454545454" defaultRowHeight="14.25" customHeight="1"/>
  <cols>
    <col min="1" max="5" width="39.1454545454545" customWidth="1"/>
    <col min="6" max="6" width="27.5727272727273" customWidth="1"/>
    <col min="7" max="7" width="28.5727272727273" customWidth="1"/>
    <col min="8" max="8" width="28.1454545454545" customWidth="1"/>
    <col min="9" max="9" width="39.1454545454545" customWidth="1"/>
    <col min="10" max="18" width="20.4272727272727" customWidth="1"/>
    <col min="19" max="20" width="20.2818181818182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85"/>
      <c r="B2" s="86"/>
      <c r="C2" s="86"/>
      <c r="D2" s="86"/>
      <c r="E2" s="86"/>
      <c r="F2" s="86"/>
      <c r="G2" s="86"/>
      <c r="H2" s="85"/>
      <c r="I2" s="85"/>
      <c r="J2" s="85"/>
      <c r="K2" s="85"/>
      <c r="L2" s="85"/>
      <c r="M2" s="85"/>
      <c r="N2" s="101"/>
      <c r="O2" s="85"/>
      <c r="P2" s="85"/>
      <c r="Q2" s="86"/>
      <c r="R2" s="85"/>
      <c r="S2" s="109"/>
      <c r="T2" s="109" t="s">
        <v>248</v>
      </c>
    </row>
    <row r="3" ht="41.25" customHeight="1" spans="1:20">
      <c r="A3" s="75" t="str">
        <f>"2025"&amp;"年部门政府购买服务预算表"</f>
        <v>2025年部门政府购买服务预算表</v>
      </c>
      <c r="B3" s="67"/>
      <c r="C3" s="67"/>
      <c r="D3" s="67"/>
      <c r="E3" s="67"/>
      <c r="F3" s="67"/>
      <c r="G3" s="67"/>
      <c r="H3" s="87"/>
      <c r="I3" s="87"/>
      <c r="J3" s="87"/>
      <c r="K3" s="87"/>
      <c r="L3" s="87"/>
      <c r="M3" s="87"/>
      <c r="N3" s="102"/>
      <c r="O3" s="87"/>
      <c r="P3" s="87"/>
      <c r="Q3" s="67"/>
      <c r="R3" s="87"/>
      <c r="S3" s="102"/>
      <c r="T3" s="67"/>
    </row>
    <row r="4" ht="22.5" customHeight="1" spans="1:20">
      <c r="A4" s="76" t="s">
        <v>1</v>
      </c>
      <c r="B4" s="77"/>
      <c r="C4" s="77"/>
      <c r="D4" s="77"/>
      <c r="E4" s="77"/>
      <c r="F4" s="77"/>
      <c r="G4" s="77"/>
      <c r="H4" s="78"/>
      <c r="I4" s="78"/>
      <c r="J4" s="78"/>
      <c r="K4" s="78"/>
      <c r="L4" s="78"/>
      <c r="M4" s="78"/>
      <c r="N4" s="101"/>
      <c r="O4" s="85"/>
      <c r="P4" s="85"/>
      <c r="Q4" s="86"/>
      <c r="R4" s="85"/>
      <c r="S4" s="110"/>
      <c r="T4" s="109" t="s">
        <v>2</v>
      </c>
    </row>
    <row r="5" ht="24" customHeight="1" spans="1:20">
      <c r="A5" s="10" t="s">
        <v>175</v>
      </c>
      <c r="B5" s="88" t="s">
        <v>176</v>
      </c>
      <c r="C5" s="88" t="s">
        <v>236</v>
      </c>
      <c r="D5" s="88" t="s">
        <v>249</v>
      </c>
      <c r="E5" s="88" t="s">
        <v>250</v>
      </c>
      <c r="F5" s="88" t="s">
        <v>251</v>
      </c>
      <c r="G5" s="88" t="s">
        <v>252</v>
      </c>
      <c r="H5" s="89" t="s">
        <v>253</v>
      </c>
      <c r="I5" s="89" t="s">
        <v>254</v>
      </c>
      <c r="J5" s="103" t="s">
        <v>181</v>
      </c>
      <c r="K5" s="103"/>
      <c r="L5" s="103"/>
      <c r="M5" s="103"/>
      <c r="N5" s="104"/>
      <c r="O5" s="103"/>
      <c r="P5" s="103"/>
      <c r="Q5" s="82"/>
      <c r="R5" s="103"/>
      <c r="S5" s="104"/>
      <c r="T5" s="83"/>
    </row>
    <row r="6" ht="24" customHeight="1" spans="1:20">
      <c r="A6" s="15"/>
      <c r="B6" s="90"/>
      <c r="C6" s="90"/>
      <c r="D6" s="90"/>
      <c r="E6" s="90"/>
      <c r="F6" s="90"/>
      <c r="G6" s="90"/>
      <c r="H6" s="91"/>
      <c r="I6" s="91"/>
      <c r="J6" s="91" t="s">
        <v>56</v>
      </c>
      <c r="K6" s="91" t="s">
        <v>59</v>
      </c>
      <c r="L6" s="91" t="s">
        <v>242</v>
      </c>
      <c r="M6" s="91" t="s">
        <v>243</v>
      </c>
      <c r="N6" s="105" t="s">
        <v>244</v>
      </c>
      <c r="O6" s="106" t="s">
        <v>245</v>
      </c>
      <c r="P6" s="106"/>
      <c r="Q6" s="111"/>
      <c r="R6" s="106"/>
      <c r="S6" s="112"/>
      <c r="T6" s="92"/>
    </row>
    <row r="7" ht="54" customHeight="1" spans="1:20">
      <c r="A7" s="18"/>
      <c r="B7" s="92"/>
      <c r="C7" s="92"/>
      <c r="D7" s="92"/>
      <c r="E7" s="92"/>
      <c r="F7" s="92"/>
      <c r="G7" s="92"/>
      <c r="H7" s="93"/>
      <c r="I7" s="93"/>
      <c r="J7" s="93"/>
      <c r="K7" s="93" t="s">
        <v>58</v>
      </c>
      <c r="L7" s="93"/>
      <c r="M7" s="93"/>
      <c r="N7" s="107"/>
      <c r="O7" s="93" t="s">
        <v>58</v>
      </c>
      <c r="P7" s="93" t="s">
        <v>65</v>
      </c>
      <c r="Q7" s="92" t="s">
        <v>66</v>
      </c>
      <c r="R7" s="93" t="s">
        <v>67</v>
      </c>
      <c r="S7" s="107" t="s">
        <v>68</v>
      </c>
      <c r="T7" s="92" t="s">
        <v>69</v>
      </c>
    </row>
    <row r="8" ht="17.25" customHeight="1" spans="1:20">
      <c r="A8" s="19">
        <v>1</v>
      </c>
      <c r="B8" s="92">
        <v>2</v>
      </c>
      <c r="C8" s="19">
        <v>3</v>
      </c>
      <c r="D8" s="19">
        <v>4</v>
      </c>
      <c r="E8" s="92">
        <v>5</v>
      </c>
      <c r="F8" s="19">
        <v>6</v>
      </c>
      <c r="G8" s="19">
        <v>7</v>
      </c>
      <c r="H8" s="92">
        <v>8</v>
      </c>
      <c r="I8" s="19">
        <v>9</v>
      </c>
      <c r="J8" s="19">
        <v>10</v>
      </c>
      <c r="K8" s="92">
        <v>11</v>
      </c>
      <c r="L8" s="19">
        <v>12</v>
      </c>
      <c r="M8" s="19">
        <v>13</v>
      </c>
      <c r="N8" s="92">
        <v>14</v>
      </c>
      <c r="O8" s="19">
        <v>15</v>
      </c>
      <c r="P8" s="19">
        <v>16</v>
      </c>
      <c r="Q8" s="92">
        <v>17</v>
      </c>
      <c r="R8" s="19">
        <v>18</v>
      </c>
      <c r="S8" s="19">
        <v>19</v>
      </c>
      <c r="T8" s="19">
        <v>20</v>
      </c>
    </row>
    <row r="9" ht="21" customHeight="1" spans="1:20">
      <c r="A9" s="94"/>
      <c r="B9" s="95"/>
      <c r="C9" s="95"/>
      <c r="D9" s="95"/>
      <c r="E9" s="95"/>
      <c r="F9" s="95"/>
      <c r="G9" s="95"/>
      <c r="H9" s="96"/>
      <c r="I9" s="96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</row>
    <row r="10" ht="21" customHeight="1" spans="1:20">
      <c r="A10" s="97" t="s">
        <v>165</v>
      </c>
      <c r="B10" s="98"/>
      <c r="C10" s="98"/>
      <c r="D10" s="98"/>
      <c r="E10" s="98"/>
      <c r="F10" s="98"/>
      <c r="G10" s="98"/>
      <c r="H10" s="99"/>
      <c r="I10" s="108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</row>
    <row r="14" customHeight="1" spans="1:6">
      <c r="A14" s="27" t="s">
        <v>255</v>
      </c>
      <c r="B14" s="100"/>
      <c r="C14" s="100"/>
      <c r="D14" s="100"/>
      <c r="E14" s="100"/>
      <c r="F14" s="100"/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2"/>
  <sheetViews>
    <sheetView showZeros="0" workbookViewId="0">
      <pane ySplit="1" topLeftCell="A2" activePane="bottomLeft" state="frozen"/>
      <selection/>
      <selection pane="bottomLeft" activeCell="H28" sqref="H28"/>
    </sheetView>
  </sheetViews>
  <sheetFormatPr defaultColWidth="9.14545454545454" defaultRowHeight="14.25" customHeight="1"/>
  <cols>
    <col min="1" max="1" width="37.7090909090909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4"/>
      <c r="W2" s="3"/>
      <c r="X2" s="3" t="s">
        <v>256</v>
      </c>
    </row>
    <row r="3" ht="41.25" customHeight="1" spans="1:24">
      <c r="A3" s="75" t="str">
        <f>"2025"&amp;"年市对下转移支付预算表"</f>
        <v>2025年市对下转移支付预算表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7"/>
      <c r="X3" s="67"/>
    </row>
    <row r="4" ht="18" customHeight="1" spans="1:24">
      <c r="A4" s="76" t="s">
        <v>1</v>
      </c>
      <c r="B4" s="77"/>
      <c r="C4" s="77"/>
      <c r="D4" s="77"/>
      <c r="E4" s="77"/>
      <c r="F4" s="77"/>
      <c r="G4" s="77"/>
      <c r="H4" s="78"/>
      <c r="I4" s="78"/>
      <c r="W4" s="8"/>
      <c r="X4" s="8" t="s">
        <v>2</v>
      </c>
    </row>
    <row r="5" ht="19.5" customHeight="1" spans="1:24">
      <c r="A5" s="29" t="s">
        <v>257</v>
      </c>
      <c r="B5" s="11" t="s">
        <v>181</v>
      </c>
      <c r="C5" s="12"/>
      <c r="D5" s="12"/>
      <c r="E5" s="11" t="s">
        <v>258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82"/>
      <c r="X5" s="83"/>
    </row>
    <row r="6" ht="40.5" customHeight="1" spans="1:24">
      <c r="A6" s="19"/>
      <c r="B6" s="30" t="s">
        <v>56</v>
      </c>
      <c r="C6" s="10" t="s">
        <v>59</v>
      </c>
      <c r="D6" s="79" t="s">
        <v>242</v>
      </c>
      <c r="E6" s="49" t="s">
        <v>259</v>
      </c>
      <c r="F6" s="49" t="s">
        <v>260</v>
      </c>
      <c r="G6" s="49" t="s">
        <v>261</v>
      </c>
      <c r="H6" s="49" t="s">
        <v>262</v>
      </c>
      <c r="I6" s="49" t="s">
        <v>263</v>
      </c>
      <c r="J6" s="49" t="s">
        <v>264</v>
      </c>
      <c r="K6" s="49" t="s">
        <v>265</v>
      </c>
      <c r="L6" s="49" t="s">
        <v>266</v>
      </c>
      <c r="M6" s="49" t="s">
        <v>267</v>
      </c>
      <c r="N6" s="49" t="s">
        <v>268</v>
      </c>
      <c r="O6" s="49" t="s">
        <v>269</v>
      </c>
      <c r="P6" s="49" t="s">
        <v>270</v>
      </c>
      <c r="Q6" s="49" t="s">
        <v>271</v>
      </c>
      <c r="R6" s="49" t="s">
        <v>272</v>
      </c>
      <c r="S6" s="49" t="s">
        <v>273</v>
      </c>
      <c r="T6" s="49" t="s">
        <v>274</v>
      </c>
      <c r="U6" s="49" t="s">
        <v>275</v>
      </c>
      <c r="V6" s="49" t="s">
        <v>276</v>
      </c>
      <c r="W6" s="49" t="s">
        <v>277</v>
      </c>
      <c r="X6" s="84" t="s">
        <v>278</v>
      </c>
    </row>
    <row r="7" ht="19.5" customHeight="1" spans="1:24">
      <c r="A7" s="20">
        <v>1</v>
      </c>
      <c r="B7" s="20">
        <v>2</v>
      </c>
      <c r="C7" s="20">
        <v>3</v>
      </c>
      <c r="D7" s="80">
        <v>4</v>
      </c>
      <c r="E7" s="37">
        <v>5</v>
      </c>
      <c r="F7" s="20">
        <v>6</v>
      </c>
      <c r="G7" s="20">
        <v>7</v>
      </c>
      <c r="H7" s="80">
        <v>8</v>
      </c>
      <c r="I7" s="20">
        <v>9</v>
      </c>
      <c r="J7" s="20">
        <v>10</v>
      </c>
      <c r="K7" s="20">
        <v>11</v>
      </c>
      <c r="L7" s="80">
        <v>12</v>
      </c>
      <c r="M7" s="20">
        <v>13</v>
      </c>
      <c r="N7" s="20">
        <v>14</v>
      </c>
      <c r="O7" s="20">
        <v>15</v>
      </c>
      <c r="P7" s="80">
        <v>16</v>
      </c>
      <c r="Q7" s="20">
        <v>17</v>
      </c>
      <c r="R7" s="20">
        <v>18</v>
      </c>
      <c r="S7" s="20">
        <v>19</v>
      </c>
      <c r="T7" s="80">
        <v>20</v>
      </c>
      <c r="U7" s="80">
        <v>21</v>
      </c>
      <c r="V7" s="80">
        <v>22</v>
      </c>
      <c r="W7" s="37">
        <v>23</v>
      </c>
      <c r="X7" s="37">
        <v>24</v>
      </c>
    </row>
    <row r="8" ht="19.5" customHeight="1" spans="1:24">
      <c r="A8" s="31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</row>
    <row r="9" ht="19.5" customHeight="1" spans="1:24">
      <c r="A9" s="70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</row>
    <row r="12" customHeight="1" spans="1:2">
      <c r="A12" s="27" t="s">
        <v>279</v>
      </c>
      <c r="B12" s="27"/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1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9.14545454545454" defaultRowHeight="12" customHeight="1"/>
  <cols>
    <col min="1" max="1" width="34.2818181818182" customWidth="1"/>
    <col min="2" max="2" width="29" customWidth="1"/>
    <col min="3" max="5" width="23.5727272727273" customWidth="1"/>
    <col min="6" max="6" width="11.2818181818182" customWidth="1"/>
    <col min="7" max="7" width="25.1454545454545" customWidth="1"/>
    <col min="8" max="8" width="15.5727272727273" customWidth="1"/>
    <col min="9" max="9" width="13.4272727272727" customWidth="1"/>
    <col min="10" max="10" width="18.854545454545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280</v>
      </c>
    </row>
    <row r="3" ht="41.25" customHeight="1" spans="1:10">
      <c r="A3" s="66" t="str">
        <f>"2025"&amp;"年市对下转移支付绩效目标表"</f>
        <v>2025年市对下转移支付绩效目标表</v>
      </c>
      <c r="B3" s="4"/>
      <c r="C3" s="4"/>
      <c r="D3" s="4"/>
      <c r="E3" s="4"/>
      <c r="F3" s="67"/>
      <c r="G3" s="4"/>
      <c r="H3" s="67"/>
      <c r="I3" s="67"/>
      <c r="J3" s="4"/>
    </row>
    <row r="4" ht="17.25" customHeight="1" spans="1:1">
      <c r="A4" s="5" t="s">
        <v>1</v>
      </c>
    </row>
    <row r="5" ht="44.25" customHeight="1" spans="1:10">
      <c r="A5" s="68" t="s">
        <v>257</v>
      </c>
      <c r="B5" s="68" t="s">
        <v>222</v>
      </c>
      <c r="C5" s="68" t="s">
        <v>223</v>
      </c>
      <c r="D5" s="68" t="s">
        <v>224</v>
      </c>
      <c r="E5" s="68" t="s">
        <v>225</v>
      </c>
      <c r="F5" s="69" t="s">
        <v>226</v>
      </c>
      <c r="G5" s="68" t="s">
        <v>227</v>
      </c>
      <c r="H5" s="69" t="s">
        <v>228</v>
      </c>
      <c r="I5" s="69" t="s">
        <v>229</v>
      </c>
      <c r="J5" s="68" t="s">
        <v>230</v>
      </c>
    </row>
    <row r="6" ht="14.25" customHeight="1" spans="1:10">
      <c r="A6" s="68">
        <v>1</v>
      </c>
      <c r="B6" s="68">
        <v>2</v>
      </c>
      <c r="C6" s="68">
        <v>3</v>
      </c>
      <c r="D6" s="68">
        <v>4</v>
      </c>
      <c r="E6" s="68">
        <v>5</v>
      </c>
      <c r="F6" s="69">
        <v>6</v>
      </c>
      <c r="G6" s="68">
        <v>7</v>
      </c>
      <c r="H6" s="69">
        <v>8</v>
      </c>
      <c r="I6" s="69">
        <v>9</v>
      </c>
      <c r="J6" s="68">
        <v>10</v>
      </c>
    </row>
    <row r="7" ht="42" customHeight="1" spans="1:10">
      <c r="A7" s="31"/>
      <c r="B7" s="70"/>
      <c r="C7" s="70"/>
      <c r="D7" s="70"/>
      <c r="E7" s="71"/>
      <c r="F7" s="72"/>
      <c r="G7" s="71"/>
      <c r="H7" s="72"/>
      <c r="I7" s="72"/>
      <c r="J7" s="71"/>
    </row>
    <row r="8" ht="42" customHeight="1" spans="1:10">
      <c r="A8" s="31"/>
      <c r="B8" s="21"/>
      <c r="C8" s="21"/>
      <c r="D8" s="21"/>
      <c r="E8" s="31"/>
      <c r="F8" s="21"/>
      <c r="G8" s="31"/>
      <c r="H8" s="21"/>
      <c r="I8" s="21"/>
      <c r="J8" s="31"/>
    </row>
    <row r="11" customHeight="1" spans="1:2">
      <c r="A11" s="27" t="s">
        <v>279</v>
      </c>
      <c r="B11" s="73"/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2"/>
  <sheetViews>
    <sheetView showZeros="0" tabSelected="1" zoomScale="90" zoomScaleNormal="90" workbookViewId="0">
      <pane ySplit="1" topLeftCell="A2" activePane="bottomLeft" state="frozen"/>
      <selection/>
      <selection pane="bottomLeft" activeCell="B15" sqref="B15"/>
    </sheetView>
  </sheetViews>
  <sheetFormatPr defaultColWidth="10.4272727272727" defaultRowHeight="14.25" customHeight="1"/>
  <cols>
    <col min="1" max="3" width="33.7090909090909" customWidth="1"/>
    <col min="4" max="4" width="45.5727272727273" customWidth="1"/>
    <col min="5" max="5" width="27.5727272727273" customWidth="1"/>
    <col min="6" max="6" width="21.7090909090909" customWidth="1"/>
    <col min="7" max="9" width="26.2818181818182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9" t="s">
        <v>281</v>
      </c>
      <c r="B2" s="40"/>
      <c r="C2" s="40"/>
      <c r="D2" s="41"/>
      <c r="E2" s="41"/>
      <c r="F2" s="41"/>
      <c r="G2" s="40"/>
      <c r="H2" s="40"/>
      <c r="I2" s="41"/>
    </row>
    <row r="3" ht="41.25" customHeight="1" spans="1:9">
      <c r="A3" s="42" t="str">
        <f>"2025"&amp;"年新增资产配置预算表"</f>
        <v>2025年新增资产配置预算表</v>
      </c>
      <c r="B3" s="43"/>
      <c r="C3" s="43"/>
      <c r="D3" s="44"/>
      <c r="E3" s="44"/>
      <c r="F3" s="44"/>
      <c r="G3" s="43"/>
      <c r="H3" s="43"/>
      <c r="I3" s="44"/>
    </row>
    <row r="4" customHeight="1" spans="1:9">
      <c r="A4" s="45" t="s">
        <v>1</v>
      </c>
      <c r="B4" s="46"/>
      <c r="C4" s="46"/>
      <c r="D4" s="47"/>
      <c r="F4" s="44"/>
      <c r="G4" s="43"/>
      <c r="H4" s="43"/>
      <c r="I4" s="65" t="s">
        <v>2</v>
      </c>
    </row>
    <row r="5" ht="28.5" customHeight="1" spans="1:9">
      <c r="A5" s="48" t="s">
        <v>175</v>
      </c>
      <c r="B5" s="49" t="s">
        <v>176</v>
      </c>
      <c r="C5" s="50" t="s">
        <v>282</v>
      </c>
      <c r="D5" s="48" t="s">
        <v>283</v>
      </c>
      <c r="E5" s="48" t="s">
        <v>284</v>
      </c>
      <c r="F5" s="48" t="s">
        <v>285</v>
      </c>
      <c r="G5" s="49" t="s">
        <v>286</v>
      </c>
      <c r="H5" s="37"/>
      <c r="I5" s="48"/>
    </row>
    <row r="6" ht="21" customHeight="1" spans="1:9">
      <c r="A6" s="50"/>
      <c r="B6" s="51"/>
      <c r="C6" s="51"/>
      <c r="D6" s="52"/>
      <c r="E6" s="51"/>
      <c r="F6" s="51"/>
      <c r="G6" s="49" t="s">
        <v>240</v>
      </c>
      <c r="H6" s="49" t="s">
        <v>287</v>
      </c>
      <c r="I6" s="49" t="s">
        <v>288</v>
      </c>
    </row>
    <row r="7" ht="17.25" customHeight="1" spans="1:9">
      <c r="A7" s="53" t="s">
        <v>82</v>
      </c>
      <c r="B7" s="54"/>
      <c r="C7" s="55" t="s">
        <v>83</v>
      </c>
      <c r="D7" s="53" t="s">
        <v>84</v>
      </c>
      <c r="E7" s="56" t="s">
        <v>85</v>
      </c>
      <c r="F7" s="53" t="s">
        <v>86</v>
      </c>
      <c r="G7" s="55" t="s">
        <v>87</v>
      </c>
      <c r="H7" s="57" t="s">
        <v>88</v>
      </c>
      <c r="I7" s="56" t="s">
        <v>89</v>
      </c>
    </row>
    <row r="8" ht="19.5" customHeight="1" spans="1:9">
      <c r="A8" s="58"/>
      <c r="B8" s="33" t="s">
        <v>70</v>
      </c>
      <c r="C8" s="33" t="s">
        <v>289</v>
      </c>
      <c r="D8" s="31" t="s">
        <v>290</v>
      </c>
      <c r="E8" s="21" t="s">
        <v>290</v>
      </c>
      <c r="F8" s="57">
        <v>1</v>
      </c>
      <c r="G8" s="59"/>
      <c r="H8" s="60"/>
      <c r="I8" s="60">
        <v>15000</v>
      </c>
    </row>
    <row r="9" ht="19.5" customHeight="1" spans="1:9">
      <c r="A9" s="61" t="s">
        <v>56</v>
      </c>
      <c r="B9" s="62"/>
      <c r="C9" s="62"/>
      <c r="D9" s="63"/>
      <c r="E9" s="64"/>
      <c r="F9" s="64"/>
      <c r="G9" s="59"/>
      <c r="H9" s="60"/>
      <c r="I9" s="60"/>
    </row>
    <row r="12" customHeight="1" spans="1:2">
      <c r="A12" s="27"/>
      <c r="B12" s="28"/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5"/>
  <sheetViews>
    <sheetView showZeros="0" zoomScale="80" zoomScaleNormal="80" workbookViewId="0">
      <pane ySplit="1" topLeftCell="A2" activePane="bottomLeft" state="frozen"/>
      <selection/>
      <selection pane="bottomLeft" activeCell="E20" sqref="E20"/>
    </sheetView>
  </sheetViews>
  <sheetFormatPr defaultColWidth="9.14545454545454" defaultRowHeight="14.25" customHeight="1"/>
  <cols>
    <col min="1" max="1" width="19.2818181818182" customWidth="1"/>
    <col min="2" max="2" width="33.8454545454545" customWidth="1"/>
    <col min="3" max="3" width="23.8545454545455" customWidth="1"/>
    <col min="4" max="4" width="11.1454545454545" customWidth="1"/>
    <col min="5" max="5" width="17.7090909090909" customWidth="1"/>
    <col min="6" max="6" width="9.85454545454546" customWidth="1"/>
    <col min="7" max="7" width="17.7090909090909" customWidth="1"/>
    <col min="8" max="11" width="23.1454545454545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291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">
        <v>1</v>
      </c>
      <c r="B4" s="6"/>
      <c r="C4" s="6"/>
      <c r="D4" s="6"/>
      <c r="E4" s="6"/>
      <c r="F4" s="6"/>
      <c r="G4" s="6"/>
      <c r="H4" s="7"/>
      <c r="I4" s="7"/>
      <c r="J4" s="7"/>
      <c r="K4" s="8" t="s">
        <v>2</v>
      </c>
    </row>
    <row r="5" ht="21.75" customHeight="1" spans="1:11">
      <c r="A5" s="9" t="s">
        <v>212</v>
      </c>
      <c r="B5" s="9" t="s">
        <v>214</v>
      </c>
      <c r="C5" s="9" t="s">
        <v>215</v>
      </c>
      <c r="D5" s="10" t="s">
        <v>177</v>
      </c>
      <c r="E5" s="10" t="s">
        <v>178</v>
      </c>
      <c r="F5" s="10" t="s">
        <v>216</v>
      </c>
      <c r="G5" s="10" t="s">
        <v>217</v>
      </c>
      <c r="H5" s="29" t="s">
        <v>56</v>
      </c>
      <c r="I5" s="11" t="s">
        <v>292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30"/>
      <c r="I6" s="10" t="s">
        <v>59</v>
      </c>
      <c r="J6" s="10" t="s">
        <v>60</v>
      </c>
      <c r="K6" s="10" t="s">
        <v>61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58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7">
        <v>10</v>
      </c>
      <c r="K8" s="37">
        <v>11</v>
      </c>
    </row>
    <row r="9" ht="18.75" customHeight="1" spans="1:11">
      <c r="A9" s="31"/>
      <c r="B9" s="21"/>
      <c r="C9" s="31"/>
      <c r="D9" s="31"/>
      <c r="E9" s="31"/>
      <c r="F9" s="31"/>
      <c r="G9" s="31"/>
      <c r="H9" s="32"/>
      <c r="I9" s="38"/>
      <c r="J9" s="38"/>
      <c r="K9" s="32"/>
    </row>
    <row r="10" ht="18.75" customHeight="1" spans="1:11">
      <c r="A10" s="33"/>
      <c r="B10" s="21"/>
      <c r="C10" s="21"/>
      <c r="D10" s="21"/>
      <c r="E10" s="21"/>
      <c r="F10" s="21"/>
      <c r="G10" s="21"/>
      <c r="H10" s="23"/>
      <c r="I10" s="23"/>
      <c r="J10" s="23"/>
      <c r="K10" s="32"/>
    </row>
    <row r="11" ht="18.75" customHeight="1" spans="1:11">
      <c r="A11" s="34" t="s">
        <v>165</v>
      </c>
      <c r="B11" s="35"/>
      <c r="C11" s="35"/>
      <c r="D11" s="35"/>
      <c r="E11" s="35"/>
      <c r="F11" s="35"/>
      <c r="G11" s="36"/>
      <c r="H11" s="23"/>
      <c r="I11" s="23"/>
      <c r="J11" s="23"/>
      <c r="K11" s="32"/>
    </row>
    <row r="15" customHeight="1" spans="2:3">
      <c r="B15" s="27" t="s">
        <v>293</v>
      </c>
      <c r="C15" s="28"/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4"/>
  <sheetViews>
    <sheetView showZeros="0" workbookViewId="0">
      <pane ySplit="1" topLeftCell="A2" activePane="bottomLeft" state="frozen"/>
      <selection/>
      <selection pane="bottomLeft" activeCell="D30" sqref="D30"/>
    </sheetView>
  </sheetViews>
  <sheetFormatPr defaultColWidth="9.14545454545454" defaultRowHeight="14.25" customHeight="1" outlineLevelCol="6"/>
  <cols>
    <col min="1" max="1" width="35.2818181818182" customWidth="1"/>
    <col min="2" max="4" width="28" customWidth="1"/>
    <col min="5" max="7" width="23.854545454545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294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">
        <v>1</v>
      </c>
      <c r="B4" s="6"/>
      <c r="C4" s="6"/>
      <c r="D4" s="6"/>
      <c r="E4" s="7"/>
      <c r="F4" s="7"/>
      <c r="G4" s="8" t="s">
        <v>2</v>
      </c>
    </row>
    <row r="5" ht="21.75" customHeight="1" spans="1:7">
      <c r="A5" s="9" t="s">
        <v>215</v>
      </c>
      <c r="B5" s="9" t="s">
        <v>212</v>
      </c>
      <c r="C5" s="9" t="s">
        <v>214</v>
      </c>
      <c r="D5" s="10" t="s">
        <v>295</v>
      </c>
      <c r="E5" s="11" t="s">
        <v>59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58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/>
      <c r="B9" s="22"/>
      <c r="C9" s="22"/>
      <c r="D9" s="21"/>
      <c r="E9" s="23"/>
      <c r="F9" s="23"/>
      <c r="G9" s="23"/>
    </row>
    <row r="10" ht="18.75" customHeight="1" spans="1:7">
      <c r="A10" s="21"/>
      <c r="B10" s="21"/>
      <c r="C10" s="21"/>
      <c r="D10" s="21"/>
      <c r="E10" s="23"/>
      <c r="F10" s="23"/>
      <c r="G10" s="23"/>
    </row>
    <row r="11" ht="18.75" customHeight="1" spans="1:7">
      <c r="A11" s="24" t="s">
        <v>56</v>
      </c>
      <c r="B11" s="25" t="s">
        <v>296</v>
      </c>
      <c r="C11" s="25"/>
      <c r="D11" s="26"/>
      <c r="E11" s="23"/>
      <c r="F11" s="23"/>
      <c r="G11" s="23"/>
    </row>
    <row r="14" customHeight="1" spans="1:2">
      <c r="A14" s="27" t="s">
        <v>297</v>
      </c>
      <c r="B14" s="28"/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꧁꫞꯭张꯭雪꯭꫞꧂</cp:lastModifiedBy>
  <dcterms:created xsi:type="dcterms:W3CDTF">2025-02-06T07:09:00Z</dcterms:created>
  <dcterms:modified xsi:type="dcterms:W3CDTF">2025-03-26T06:59:07Z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801BE36FE49448B799433E72CA7F429F_13</vt:lpwstr>
  </property>
  <property fmtid="{D5CDD505-2E9C-101B-9397-08002B2CF9AE}" pid="3" name="KSOProductBuildVer">
    <vt:lpwstr>2052-12.1.0.20305</vt:lpwstr>
  </property>
</Properties>
</file>