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部门新增资产配置表10" sheetId="15" r:id="rId15"/>
    <sheet name="上级转移支付补助项目支出预算表11" sheetId="16" r:id="rId16"/>
    <sheet name="部门项目中期规划预算表12" sheetId="17" r:id="rId17"/>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部门新增资产配置表10!$A:$A,部门新增资产配置表10!$1:$1</definedName>
    <definedName name="_xlnm.Print_Titles" localSheetId="15">上级转移支付补助项目支出预算表11!$A:$A,上级转移支付补助项目支出预算表11!$1:$1</definedName>
    <definedName name="_xlnm.Print_Titles" localSheetId="16">部门项目中期规划预算表12!$A:$A,部门项目中期规划预算表12!$1:$1</definedName>
  </definedNames>
  <calcPr calcId="144525"/>
</workbook>
</file>

<file path=xl/sharedStrings.xml><?xml version="1.0" encoding="utf-8"?>
<sst xmlns="http://schemas.openxmlformats.org/spreadsheetml/2006/main" count="1149" uniqueCount="460">
  <si>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</si>
  <si>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</si>
  <si>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</si>
  <si>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</si>
  <si>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</si>
  <si>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</si>
  <si>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</si>
  <si>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</si>
  <si>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</si>
  <si>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</si>
  <si>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</si>
  <si>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</si>
  <si>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</si>
  <si>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</si>
  <si>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</si>
  <si>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</si>
  <si>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</si>
  <si>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</si>
  <si>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</si>
  <si>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</si>
  <si>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</si>
  <si>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</si>
  <si>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</si>
  <si>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</si>
  <si>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</si>
  <si>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</si>
  <si>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</si>
  <si>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</si>
  <si>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</si>
  <si>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</si>
  <si>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</si>
  <si>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</si>
  <si>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</si>
  <si>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</si>
  <si>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</si>
  <si>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</si>
  <si>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</si>
  <si>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</si>
  <si>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</si>
  <si>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</si>
  <si>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</si>
  <si>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</si>
  <si>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</si>
  <si>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</si>
  <si>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</si>
  <si>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</si>
  <si>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</si>
  <si>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</si>
  <si>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</si>
  <si>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</si>
  <si>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</si>
  <si>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</si>
  <si>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</si>
  <si>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</si>
  <si>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</si>
  <si>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</si>
  <si>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</si>
  <si>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</si>
  <si>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</si>
  <si>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</si>
  <si>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</si>
  <si>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</si>
  <si>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</si>
  <si>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</si>
  <si>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</si>
  <si>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</si>
  <si>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</si>
  <si>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</si>
  <si>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</si>
  <si>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197</t>
  </si>
  <si>
    <t>中国共产党禄劝彝族苗族自治县委员会党校</t>
  </si>
  <si>
    <t>197001</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</si>
  <si>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</si>
  <si>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</si>
  <si>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</si>
  <si>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</si>
  <si>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</si>
  <si>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</si>
  <si>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</si>
  <si>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</si>
  <si>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</si>
  <si>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</si>
  <si>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</si>
  <si>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</si>
  <si>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3</t>
  </si>
  <si>
    <t>4</t>
  </si>
  <si>
    <t>5</t>
  </si>
  <si>
    <t>6</t>
  </si>
  <si>
    <t>7</t>
  </si>
  <si>
    <t>8</t>
  </si>
  <si>
    <t>9</t>
  </si>
  <si>
    <t>10</t>
  </si>
  <si>
    <t>11</t>
  </si>
  <si>
    <t>12</t>
  </si>
  <si>
    <t>13</t>
  </si>
  <si>
    <t>14</t>
  </si>
  <si>
    <t>15</t>
  </si>
  <si>
    <t>205</t>
  </si>
  <si>
    <t>教育支出</t>
  </si>
  <si>
    <t>20508</t>
  </si>
  <si>
    <t>进修及培训</t>
  </si>
  <si>
    <t>2050802</t>
  </si>
  <si>
    <t>干部教育</t>
  </si>
  <si>
    <t>208</t>
  </si>
  <si>
    <t>社会保障和就业支出</t>
  </si>
  <si>
    <t>20805</t>
  </si>
  <si>
    <t>行政事业单位养老支出</t>
  </si>
  <si>
    <t>2080505</t>
  </si>
  <si>
    <t>机关事业单位基本养老保险缴费支出</t>
  </si>
  <si>
    <t>2080506</t>
  </si>
  <si>
    <t>机关事业单位职业年金缴费支出</t>
  </si>
  <si>
    <t>20808</t>
  </si>
  <si>
    <t>抚恤</t>
  </si>
  <si>
    <t>2080801</t>
  </si>
  <si>
    <t>死亡抚恤</t>
  </si>
  <si>
    <t>20899</t>
  </si>
  <si>
    <t>其他社会保障和就业支出</t>
  </si>
  <si>
    <t>2089999</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</si>
  <si>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</si>
  <si>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</si>
  <si>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</si>
  <si>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</si>
  <si>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</si>
  <si>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</si>
  <si>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</si>
  <si>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</si>
  <si>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</si>
  <si>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</si>
  <si>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</si>
  <si>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</si>
  <si>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</si>
  <si>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</si>
  <si>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</si>
  <si>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</si>
  <si>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</si>
  <si>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</si>
  <si>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</si>
  <si>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</si>
  <si>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</si>
  <si>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</si>
  <si>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</si>
  <si>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</si>
  <si>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</si>
  <si>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</si>
  <si>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</si>
  <si>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</si>
  <si>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</si>
  <si>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</si>
  <si>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</si>
  <si>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</si>
  <si>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</si>
  <si>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</si>
  <si>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</si>
  <si>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</si>
  <si>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</si>
  <si>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</si>
  <si>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</si>
  <si>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</si>
  <si>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</si>
  <si>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</si>
  <si>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</si>
  <si>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</si>
  <si>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</si>
  <si>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</si>
  <si>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</si>
  <si>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</si>
  <si>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</si>
  <si>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</si>
  <si>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</si>
  <si>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</si>
  <si>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</si>
  <si>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</si>
  <si>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</si>
  <si>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</si>
  <si>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</si>
  <si>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</si>
  <si>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</si>
  <si>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</si>
  <si>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</si>
  <si>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</si>
  <si>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</si>
  <si>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</si>
  <si>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</si>
  <si>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</si>
  <si>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</si>
  <si>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</si>
  <si>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</si>
  <si>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</si>
  <si>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</si>
  <si>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</si>
  <si>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</si>
  <si>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</si>
  <si>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</si>
  <si>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</si>
  <si>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</si>
  <si>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</si>
  <si>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</si>
  <si>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</si>
  <si>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</si>
  <si>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</si>
  <si>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</si>
  <si>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530128210000000001018</t>
  </si>
  <si>
    <t>行政人员支出工资</t>
  </si>
  <si>
    <t>30101</t>
  </si>
  <si>
    <t>基本工资</t>
  </si>
  <si>
    <t>530128210000000001019</t>
  </si>
  <si>
    <t>事业人员支出工资</t>
  </si>
  <si>
    <t>530128210000000001021</t>
  </si>
  <si>
    <t>30113</t>
  </si>
  <si>
    <t>530128210000000001024</t>
  </si>
  <si>
    <t>公务交通补贴</t>
  </si>
  <si>
    <t>30239</t>
  </si>
  <si>
    <t>其他交通费用</t>
  </si>
  <si>
    <t>530128210000000001025</t>
  </si>
  <si>
    <t>工会经费</t>
  </si>
  <si>
    <t>30228</t>
  </si>
  <si>
    <t>530128210000000001026</t>
  </si>
  <si>
    <t>一般公用经费</t>
  </si>
  <si>
    <t>30201</t>
  </si>
  <si>
    <t>办公费</t>
  </si>
  <si>
    <t>30229</t>
  </si>
  <si>
    <t>福利费</t>
  </si>
  <si>
    <t>530128231100001322073</t>
  </si>
  <si>
    <t>遗属补助</t>
  </si>
  <si>
    <t>30305</t>
  </si>
  <si>
    <t>生活补助</t>
  </si>
  <si>
    <t>530128231100001360138</t>
  </si>
  <si>
    <t>退休人员医疗保险及医疗统筹</t>
  </si>
  <si>
    <t>30110</t>
  </si>
  <si>
    <t>职工基本医疗保险缴费</t>
  </si>
  <si>
    <t>30111</t>
  </si>
  <si>
    <t>公务员医疗补助缴费</t>
  </si>
  <si>
    <t>530128231100001427906</t>
  </si>
  <si>
    <t>公务员基础绩效奖</t>
  </si>
  <si>
    <t>30103</t>
  </si>
  <si>
    <t>奖金</t>
  </si>
  <si>
    <t>530128231100001427915</t>
  </si>
  <si>
    <t>行政年终一次性奖金</t>
  </si>
  <si>
    <t>530128231100001427925</t>
  </si>
  <si>
    <t>工伤保险</t>
  </si>
  <si>
    <t>30112</t>
  </si>
  <si>
    <t>其他社会保障缴费</t>
  </si>
  <si>
    <t>530128231100001427927</t>
  </si>
  <si>
    <t>医疗保险缴费</t>
  </si>
  <si>
    <t>530128231100001427929</t>
  </si>
  <si>
    <t>行政人员支出津贴</t>
  </si>
  <si>
    <t>30102</t>
  </si>
  <si>
    <t>津贴补贴</t>
  </si>
  <si>
    <t>530128231100001427932</t>
  </si>
  <si>
    <t>绩效考核奖励（2017提高部分）</t>
  </si>
  <si>
    <t>30107</t>
  </si>
  <si>
    <t>绩效工资</t>
  </si>
  <si>
    <t>530128231100001427935</t>
  </si>
  <si>
    <t>事业年终一次性奖金</t>
  </si>
  <si>
    <t>530128231100001427942</t>
  </si>
  <si>
    <t>事业人员绩效工资</t>
  </si>
  <si>
    <t>530128231100001427945</t>
  </si>
  <si>
    <t>事业人员支出津贴</t>
  </si>
  <si>
    <t>530128231100001427947</t>
  </si>
  <si>
    <t>失业保险</t>
  </si>
  <si>
    <t>530128231100001427949</t>
  </si>
  <si>
    <t>养老保险缴费</t>
  </si>
  <si>
    <t>30108</t>
  </si>
  <si>
    <t>机关事业单位基本养老保险缴费</t>
  </si>
  <si>
    <t>530128231100001427968</t>
  </si>
  <si>
    <t>职业年金缴费</t>
  </si>
  <si>
    <t>30109</t>
  </si>
  <si>
    <t>预算05-1表</t>
  </si>
  <si>
    <t>项目分类</t>
  </si>
  <si>
    <t>项目单位</t>
  </si>
  <si>
    <t>经济科目编码</t>
  </si>
  <si>
    <t>经济科目名称</t>
  </si>
  <si>
    <t>本年拨款</t>
  </si>
  <si>
    <t>其中：本次下达</t>
  </si>
  <si>
    <t>民生类</t>
  </si>
  <si>
    <t>530128210000000001426</t>
  </si>
  <si>
    <t>党校业务经费</t>
  </si>
  <si>
    <t>事业发展类</t>
  </si>
  <si>
    <t>530128241100003028700</t>
  </si>
  <si>
    <t>县委党校承办培训成本性支出资金</t>
  </si>
  <si>
    <t>530128251100003700782</t>
  </si>
  <si>
    <t>县委党校正常开展培训及运转所需经费</t>
  </si>
  <si>
    <t>530128251100003700925</t>
  </si>
  <si>
    <t>县委党校学历“双提升”专项办学经费</t>
  </si>
  <si>
    <t>530128251100003703808</t>
  </si>
  <si>
    <t>县委党校课题经费</t>
  </si>
  <si>
    <t>530128251100003719385</t>
  </si>
  <si>
    <t>县委党校云计算机教室建设经费</t>
  </si>
  <si>
    <t>530128251100003753218</t>
  </si>
  <si>
    <t>禄劝县委党校职工食堂伙食经费</t>
  </si>
  <si>
    <t>预算05-2表</t>
  </si>
  <si>
    <t>项目年度绩效目标</t>
  </si>
  <si>
    <t>一级指标</t>
  </si>
  <si>
    <t>二级指标</t>
  </si>
  <si>
    <t>三级指标</t>
  </si>
  <si>
    <t>指标性质</t>
  </si>
  <si>
    <t>指标值</t>
  </si>
  <si>
    <t>度量单位</t>
  </si>
  <si>
    <t>指标属性</t>
  </si>
  <si>
    <t>指标内容</t>
  </si>
  <si>
    <t>确保圆满完成今年8个班级341个在籍学生的学历提升教学任务。</t>
  </si>
  <si>
    <t>产出指标</t>
  </si>
  <si>
    <t>数量指标</t>
  </si>
  <si>
    <t>项目覆盖教学人数</t>
  </si>
  <si>
    <t>&gt;=</t>
  </si>
  <si>
    <t>341</t>
  </si>
  <si>
    <t>人</t>
  </si>
  <si>
    <t>定量指标</t>
  </si>
  <si>
    <t>项目教学覆盖人数不低于341人，每低于指标值10人扣一分。</t>
  </si>
  <si>
    <t>成本指标</t>
  </si>
  <si>
    <t>经济成本指标</t>
  </si>
  <si>
    <t>&lt;=</t>
  </si>
  <si>
    <t>26.82</t>
  </si>
  <si>
    <t>万元</t>
  </si>
  <si>
    <t>将年度项目实施经费控制在26.82万元以内，每超出指标值1万元扣5分。</t>
  </si>
  <si>
    <t>效益指标</t>
  </si>
  <si>
    <t>可持续影响</t>
  </si>
  <si>
    <t>学历“双提升”项目在籍学生期末成绩合格率</t>
  </si>
  <si>
    <t>95</t>
  </si>
  <si>
    <t>%</t>
  </si>
  <si>
    <t>定性指标</t>
  </si>
  <si>
    <t>学历“双提升”项目在籍学生期末成绩合格率大于等于95%，每低于指标值一个百分点扣2分。</t>
  </si>
  <si>
    <t>满意度指标</t>
  </si>
  <si>
    <t>服务对象满意度</t>
  </si>
  <si>
    <t>学历“双提升”项目在籍学生满意度</t>
  </si>
  <si>
    <t>学历“双提升”项目在籍学生对禄劝县委党校的教学满意度不低于95%，每低于指标值1个百分点扣2分。</t>
  </si>
  <si>
    <t>确保2025年完成60期培训班，完成5000人次的培训工作。</t>
  </si>
  <si>
    <t>完成培训人数</t>
  </si>
  <si>
    <t>5000</t>
  </si>
  <si>
    <t>县委党校年培训人数不低于5000人次，每少于指标值100人扣一分。</t>
  </si>
  <si>
    <t>500</t>
  </si>
  <si>
    <t>除人员工资及员工社会保险、公积金外，每年党校正常开展培训及运转所需经费不超过500万元，每超过指标值1万元则扣1分。</t>
  </si>
  <si>
    <t>全县各单位愿意将培训班安排到禄劝县委党校来开展培训的比例。</t>
  </si>
  <si>
    <t>90</t>
  </si>
  <si>
    <t>党校提升办学服务质量，通过开展问卷调查，促使全县各单位愿意将培训班安排到禄劝县委党校来开展培训的比例达90%以上，每低于指标值一个百分点扣一分。</t>
  </si>
  <si>
    <t>培训对象满意度</t>
  </si>
  <si>
    <t>95%</t>
  </si>
  <si>
    <t>年度培训对象满意度达95%以上，每低于指标值一个百分点扣一分。</t>
  </si>
  <si>
    <t>确保党校2024年已建的云计算机教室能支付清欠款，正常运行。</t>
  </si>
  <si>
    <t>购置设备数量</t>
  </si>
  <si>
    <t>=</t>
  </si>
  <si>
    <t>45</t>
  </si>
  <si>
    <t>台（套）</t>
  </si>
  <si>
    <t>反映购置数量完成情况。</t>
  </si>
  <si>
    <t>质量指标</t>
  </si>
  <si>
    <t>验收通过率</t>
  </si>
  <si>
    <t>100</t>
  </si>
  <si>
    <t>反映设备购置的产品质量情况。
验收通过率=（通过验收的购置数量/购置总数量）*100%。</t>
  </si>
  <si>
    <t>时效指标</t>
  </si>
  <si>
    <t>设备部署及时率</t>
  </si>
  <si>
    <t>反映新购设备按时部署情况。
设备部署及时率=（及时部署设备数量/新购设备总数）*100%。</t>
  </si>
  <si>
    <t>设备使用年限</t>
  </si>
  <si>
    <t>2</t>
  </si>
  <si>
    <t>年</t>
  </si>
  <si>
    <t>反映新投入设备使用年限情况。</t>
  </si>
  <si>
    <t>使用人员满意度</t>
  </si>
  <si>
    <t>80</t>
  </si>
  <si>
    <t>反映服务对象对购置设备的整体满意情况。
使用人员满意度=（对购置设备满意的人数/问卷调查人数）*100%。</t>
  </si>
  <si>
    <t>确保我校在今年立项的3个市级课题顺利完成调研结题工作，有校提升党校专职教师的科研教学能力。</t>
  </si>
  <si>
    <t>项目覆盖立项课题个数</t>
  </si>
  <si>
    <t>个</t>
  </si>
  <si>
    <t>预计在2025年完成市级课题立项和结题一同不低于4个，每少于指标值1个扣10分。</t>
  </si>
  <si>
    <t>55520</t>
  </si>
  <si>
    <t>元</t>
  </si>
  <si>
    <t>禄劝县委党校在2025年完成市级课题结题级立项总个数支出相关费用不超过55520元，每超出指标值2000元扣1分。</t>
  </si>
  <si>
    <t>党校办学水平提升推动率</t>
  </si>
  <si>
    <t>投入课题研究经费后，党校办学水平提升推动率不低于90%，每低于指标值1个百分点扣5分。</t>
  </si>
  <si>
    <t>课题立项、结题后被市委党校评审为“良好”档次的个数</t>
  </si>
  <si>
    <t>1.00</t>
  </si>
  <si>
    <t>立项市级课题结题后被市委党校评审为“良好”档次的个数不低于1个，每少于指标值1个扣10分。</t>
  </si>
  <si>
    <t>确保党校能正常高效运转，顺利完成县委、县人民政府交办的培训各项任务，并确保能在年度内完成培训人次5000人次。</t>
  </si>
  <si>
    <t>培训人数</t>
  </si>
  <si>
    <t>禄劝县委党校年度内培训人数不低于5000人，培训人数每低于指标值100人扣1分。</t>
  </si>
  <si>
    <t>社会效益</t>
  </si>
  <si>
    <t>培训对象到禄劝县委党校开展培训后认为自身能力素质有提升的比例</t>
  </si>
  <si>
    <t>培训对象到禄劝县委党校开展培训后认为自身能力素质有提升的比例不低于90%，每低于指标值1个百分点扣2分。</t>
  </si>
  <si>
    <t>培训对象满意度不低于90%，每低于指标值一个百分点扣1分。</t>
  </si>
  <si>
    <t>确保党校职工食堂能正常的运转下去。</t>
  </si>
  <si>
    <t>在党校职工食堂年平均用餐人数</t>
  </si>
  <si>
    <t>20</t>
  </si>
  <si>
    <t>确保在党校职工食堂年平均用餐人数不低于20人，每低于指标值1人扣5分。</t>
  </si>
  <si>
    <t>有条件在党校职工食堂用餐的干部职工更愿意自己交钱在党校职工食堂用餐的比例</t>
  </si>
  <si>
    <t>有条件在党校职工食堂用餐的干部职工更愿意自己交钱在党校职工食堂用餐的比例不低于80%，每低于指标值1个百分点扣一分。</t>
  </si>
  <si>
    <t>在党校职工食堂用餐人员的满意度</t>
  </si>
  <si>
    <t>在党校职工食堂用餐的满意度不低于90%，每低于指标值1个百分点扣一分。</t>
  </si>
  <si>
    <t>保证单位正常供水，供电，保证单位工作能够正常运转。</t>
  </si>
  <si>
    <t>党校年度水电费支出金额</t>
  </si>
  <si>
    <t>200000</t>
  </si>
  <si>
    <t>党校每年水电费支出不超过20万元，每超过指标值5000元扣2分。</t>
  </si>
  <si>
    <t>经济效益</t>
  </si>
  <si>
    <t>党校水、电支出后能产生的年度培训收入（第三方拨付党校的账面金额）金额</t>
  </si>
  <si>
    <t>300</t>
  </si>
  <si>
    <t>党校水、电支出后能产生的年度培训收入（第三方拨付党校的账面金额）金额不低于300万元，每低于指标值5万元扣1分。</t>
  </si>
  <si>
    <t>党校人员及培训服务对象对党校水电保障的满意度</t>
  </si>
  <si>
    <t>98</t>
  </si>
  <si>
    <t>党校人员及培训服务对象对党校水电保障的满意度不低于98%，每低于指标值1个百分点扣1分。</t>
  </si>
  <si>
    <t>预算06表</t>
  </si>
  <si>
    <t>政府性基金预算支出预算表</t>
  </si>
  <si>
    <t>单位名称：昆明市发展和改革委员会</t>
  </si>
  <si>
    <t>政府性基金预算支出</t>
  </si>
  <si>
    <t>5843396.52</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</si>
  <si>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</si>
  <si>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</si>
  <si>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</si>
  <si>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</si>
  <si>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</si>
  <si>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</si>
  <si>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</si>
  <si>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</si>
  <si>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</si>
  <si>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</si>
  <si>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</si>
  <si>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备注：当面向中小企业预留资金大于合计时，面向中小企业预留资金为三年预计数。</t>
  </si>
  <si>
    <t>预算08表</t>
  </si>
  <si>
    <t>政府购买服务项目</t>
  </si>
  <si>
    <t>政府购买服务指导性目录代码</t>
  </si>
  <si>
    <t>基本支出/项目支出</t>
  </si>
  <si>
    <t>所属服务类别</t>
  </si>
  <si>
    <t>所属服务领域</t>
  </si>
  <si>
    <t>购买内容简述</t>
  </si>
  <si>
    <t>预算09-1表</t>
  </si>
  <si>
    <t>单位名称（项目）</t>
  </si>
  <si>
    <t>地区</t>
  </si>
  <si>
    <t>盘龙区</t>
  </si>
  <si>
    <t>五华区</t>
  </si>
  <si>
    <t>西山区</t>
  </si>
  <si>
    <t>官渡区</t>
  </si>
  <si>
    <t>呈贡区</t>
  </si>
  <si>
    <t>晋宁区</t>
  </si>
  <si>
    <t>东川区</t>
  </si>
  <si>
    <t>富民县</t>
  </si>
  <si>
    <t>宜良县</t>
  </si>
  <si>
    <t>石林县</t>
  </si>
  <si>
    <t>禄劝县</t>
  </si>
  <si>
    <t>寻甸县</t>
  </si>
  <si>
    <t>高新区</t>
  </si>
  <si>
    <t>滇池旅游度假区</t>
  </si>
  <si>
    <t>阳宗海管委会</t>
  </si>
  <si>
    <t>滇中新区</t>
  </si>
  <si>
    <t>安宁市</t>
  </si>
  <si>
    <t>经开区</t>
  </si>
  <si>
    <t>嵩明县</t>
  </si>
  <si>
    <t>磨憨经济合作区</t>
  </si>
  <si>
    <t>预算09-2表</t>
  </si>
  <si>
    <t xml:space="preserve">预算10表
</t>
  </si>
  <si>
    <t>资产类别</t>
  </si>
  <si>
    <t>资产分类代码.名称</t>
  </si>
  <si>
    <t>资产名称</t>
  </si>
  <si>
    <t>计量单位</t>
  </si>
  <si>
    <t>财政部门批复数（元）</t>
  </si>
  <si>
    <t>单价</t>
  </si>
  <si>
    <t>金额</t>
  </si>
  <si>
    <t>预算11表</t>
  </si>
  <si>
    <t>上级补助</t>
  </si>
  <si>
    <t>预算12表</t>
  </si>
  <si>
    <t>项目级次</t>
  </si>
  <si>
    <t>312 民生类</t>
  </si>
  <si>
    <t>本级</t>
  </si>
  <si>
    <t>313 事业发展类</t>
  </si>
  <si>
    <t/>
  </si>
</sst>
</file>

<file path=xl/styles.xml><?xml version="1.0" encoding="utf-8"?>
<styleSheet xmlns="http://schemas.openxmlformats.org/spreadsheetml/2006/main">
  <numFmts count="9">
    <numFmt numFmtId="44" formatCode="_ &quot;￥&quot;* #,##0.00_ ;_ &quot;￥&quot;* \-#,##0.00_ ;_ &quot;￥&quot;* &quot;-&quot;??_ ;_ @_ "/>
    <numFmt numFmtId="41" formatCode="_ * #,##0_ ;_ * \-#,##0_ ;_ * &quot;-&quot;_ ;_ @_ "/>
    <numFmt numFmtId="43" formatCode="_ * #,##0.00_ ;_ * \-#,##0.00_ ;_ * &quot;-&quot;??_ ;_ @_ "/>
    <numFmt numFmtId="176" formatCode="#,##0.00;\-#,##0.00;;@"/>
    <numFmt numFmtId="177" formatCode="hh:mm:ss"/>
    <numFmt numFmtId="178" formatCode="yyyy\-mm\-dd\ hh:mm:ss"/>
    <numFmt numFmtId="179" formatCode="#,##0;\-#,##0;;@"/>
    <numFmt numFmtId="180" formatCode="yyyy\-mm\-dd"/>
    <numFmt numFmtId="42" formatCode="_ &quot;￥&quot;* #,##0_ ;_ &quot;￥&quot;* \-#,##0_ ;_ &quot;￥&quot;* &quot;-&quot;_ ;_ @_ "/>
  </numFmts>
  <fonts count="35">
    <font>
      <sz val="11"/>
      <color theme="1"/>
      <name val="宋体"/>
      <charset val="134"/>
      <scheme val="minor"/>
    </font>
    <font>
      <sz val="10"/>
      <color rgb="FF000000"/>
      <name val="宋体"/>
      <charset val="134"/>
    </font>
    <font>
      <sz val="9"/>
      <color rgb="FF000000"/>
      <name val="宋体"/>
      <charset val="134"/>
    </font>
    <font>
      <b/>
      <sz val="23"/>
      <color rgb="FF000000"/>
      <name val="宋体"/>
      <charset val="134"/>
    </font>
    <font>
      <sz val="11"/>
      <color rgb="FF000000"/>
      <name val="宋体"/>
      <charset val="134"/>
    </font>
    <font>
      <sz val="9"/>
      <color theme="1"/>
      <name val="宋体"/>
      <charset val="134"/>
    </font>
    <font>
      <sz val="10"/>
      <color rgb="FF000000"/>
      <name val="Arial"/>
      <charset val="134"/>
    </font>
    <font>
      <b/>
      <sz val="23.95"/>
      <color rgb="FF000000"/>
      <name val="宋体"/>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sz val="11"/>
      <color theme="1"/>
      <name val="宋体"/>
      <charset val="0"/>
      <scheme val="minor"/>
    </font>
    <font>
      <sz val="9"/>
      <name val="宋体"/>
      <charset val="134"/>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i/>
      <sz val="11"/>
      <color rgb="FF7F7F7F"/>
      <name val="宋体"/>
      <charset val="0"/>
      <scheme val="minor"/>
    </font>
    <font>
      <sz val="11"/>
      <color rgb="FF006100"/>
      <name val="宋体"/>
      <charset val="0"/>
      <scheme val="minor"/>
    </font>
    <font>
      <u/>
      <sz val="11"/>
      <color rgb="FF0000FF"/>
      <name val="宋体"/>
      <charset val="0"/>
      <scheme val="minor"/>
    </font>
    <font>
      <sz val="11"/>
      <color theme="0"/>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sz val="11"/>
      <color rgb="FFFF00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7">
    <xf numFmtId="0" fontId="0" fillId="0" borderId="0"/>
    <xf numFmtId="42" fontId="0" fillId="0" borderId="0" applyFont="0" applyFill="0" applyBorder="0" applyAlignment="0" applyProtection="0">
      <alignment vertical="center"/>
    </xf>
    <xf numFmtId="0" fontId="15" fillId="21" borderId="0" applyNumberFormat="0" applyBorder="0" applyAlignment="0" applyProtection="0">
      <alignment vertical="center"/>
    </xf>
    <xf numFmtId="0" fontId="30" fillId="27" borderId="1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8" fontId="16" fillId="0" borderId="7">
      <alignment horizontal="right" vertical="center"/>
    </xf>
    <xf numFmtId="0" fontId="15" fillId="10" borderId="0" applyNumberFormat="0" applyBorder="0" applyAlignment="0" applyProtection="0">
      <alignment vertical="center"/>
    </xf>
    <xf numFmtId="0" fontId="19" fillId="6" borderId="0" applyNumberFormat="0" applyBorder="0" applyAlignment="0" applyProtection="0">
      <alignment vertical="center"/>
    </xf>
    <xf numFmtId="43" fontId="0" fillId="0" borderId="0" applyFont="0" applyFill="0" applyBorder="0" applyAlignment="0" applyProtection="0">
      <alignment vertical="center"/>
    </xf>
    <xf numFmtId="0" fontId="24" fillId="17"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180" fontId="16" fillId="0" borderId="7">
      <alignment horizontal="right" vertical="center"/>
    </xf>
    <xf numFmtId="0" fontId="18" fillId="0" borderId="0" applyNumberFormat="0" applyFill="0" applyBorder="0" applyAlignment="0" applyProtection="0">
      <alignment vertical="center"/>
    </xf>
    <xf numFmtId="0" fontId="0" fillId="26" borderId="19" applyNumberFormat="0" applyFont="0" applyAlignment="0" applyProtection="0">
      <alignment vertical="center"/>
    </xf>
    <xf numFmtId="0" fontId="24" fillId="25" borderId="0" applyNumberFormat="0" applyBorder="0" applyAlignment="0" applyProtection="0">
      <alignment vertical="center"/>
    </xf>
    <xf numFmtId="0" fontId="1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6" fillId="0" borderId="17" applyNumberFormat="0" applyFill="0" applyAlignment="0" applyProtection="0">
      <alignment vertical="center"/>
    </xf>
    <xf numFmtId="0" fontId="32" fillId="0" borderId="17" applyNumberFormat="0" applyFill="0" applyAlignment="0" applyProtection="0">
      <alignment vertical="center"/>
    </xf>
    <xf numFmtId="0" fontId="24" fillId="16" borderId="0" applyNumberFormat="0" applyBorder="0" applyAlignment="0" applyProtection="0">
      <alignment vertical="center"/>
    </xf>
    <xf numFmtId="0" fontId="17" fillId="0" borderId="15" applyNumberFormat="0" applyFill="0" applyAlignment="0" applyProtection="0">
      <alignment vertical="center"/>
    </xf>
    <xf numFmtId="0" fontId="24" fillId="24" borderId="0" applyNumberFormat="0" applyBorder="0" applyAlignment="0" applyProtection="0">
      <alignment vertical="center"/>
    </xf>
    <xf numFmtId="0" fontId="33" fillId="20" borderId="21" applyNumberFormat="0" applyAlignment="0" applyProtection="0">
      <alignment vertical="center"/>
    </xf>
    <xf numFmtId="0" fontId="27" fillId="20" borderId="18" applyNumberFormat="0" applyAlignment="0" applyProtection="0">
      <alignment vertical="center"/>
    </xf>
    <xf numFmtId="0" fontId="20" fillId="9" borderId="14" applyNumberFormat="0" applyAlignment="0" applyProtection="0">
      <alignment vertical="center"/>
    </xf>
    <xf numFmtId="0" fontId="15" fillId="14" borderId="0" applyNumberFormat="0" applyBorder="0" applyAlignment="0" applyProtection="0">
      <alignment vertical="center"/>
    </xf>
    <xf numFmtId="0" fontId="24" fillId="30" borderId="0" applyNumberFormat="0" applyBorder="0" applyAlignment="0" applyProtection="0">
      <alignment vertical="center"/>
    </xf>
    <xf numFmtId="0" fontId="25" fillId="0" borderId="16" applyNumberFormat="0" applyFill="0" applyAlignment="0" applyProtection="0">
      <alignment vertical="center"/>
    </xf>
    <xf numFmtId="0" fontId="31" fillId="0" borderId="20" applyNumberFormat="0" applyFill="0" applyAlignment="0" applyProtection="0">
      <alignment vertical="center"/>
    </xf>
    <xf numFmtId="0" fontId="22" fillId="13" borderId="0" applyNumberFormat="0" applyBorder="0" applyAlignment="0" applyProtection="0">
      <alignment vertical="center"/>
    </xf>
    <xf numFmtId="0" fontId="29" fillId="23" borderId="0" applyNumberFormat="0" applyBorder="0" applyAlignment="0" applyProtection="0">
      <alignment vertical="center"/>
    </xf>
    <xf numFmtId="10" fontId="16" fillId="0" borderId="7">
      <alignment horizontal="right" vertical="center"/>
    </xf>
    <xf numFmtId="0" fontId="15" fillId="19" borderId="0" applyNumberFormat="0" applyBorder="0" applyAlignment="0" applyProtection="0">
      <alignment vertical="center"/>
    </xf>
    <xf numFmtId="0" fontId="24" fillId="33" borderId="0" applyNumberFormat="0" applyBorder="0" applyAlignment="0" applyProtection="0">
      <alignment vertical="center"/>
    </xf>
    <xf numFmtId="0" fontId="15" fillId="18" borderId="0" applyNumberFormat="0" applyBorder="0" applyAlignment="0" applyProtection="0">
      <alignment vertical="center"/>
    </xf>
    <xf numFmtId="0" fontId="15" fillId="8" borderId="0" applyNumberFormat="0" applyBorder="0" applyAlignment="0" applyProtection="0">
      <alignment vertical="center"/>
    </xf>
    <xf numFmtId="0" fontId="15" fillId="12" borderId="0" applyNumberFormat="0" applyBorder="0" applyAlignment="0" applyProtection="0">
      <alignment vertical="center"/>
    </xf>
    <xf numFmtId="0" fontId="15" fillId="5" borderId="0" applyNumberFormat="0" applyBorder="0" applyAlignment="0" applyProtection="0">
      <alignment vertical="center"/>
    </xf>
    <xf numFmtId="0" fontId="24" fillId="32" borderId="0" applyNumberFormat="0" applyBorder="0" applyAlignment="0" applyProtection="0">
      <alignment vertical="center"/>
    </xf>
    <xf numFmtId="0" fontId="24" fillId="29" borderId="0" applyNumberFormat="0" applyBorder="0" applyAlignment="0" applyProtection="0">
      <alignment vertical="center"/>
    </xf>
    <xf numFmtId="0" fontId="15" fillId="11" borderId="0" applyNumberFormat="0" applyBorder="0" applyAlignment="0" applyProtection="0">
      <alignment vertical="center"/>
    </xf>
    <xf numFmtId="0" fontId="15" fillId="4" borderId="0" applyNumberFormat="0" applyBorder="0" applyAlignment="0" applyProtection="0">
      <alignment vertical="center"/>
    </xf>
    <xf numFmtId="0" fontId="24" fillId="31" borderId="0" applyNumberFormat="0" applyBorder="0" applyAlignment="0" applyProtection="0">
      <alignment vertical="center"/>
    </xf>
    <xf numFmtId="0" fontId="15" fillId="7" borderId="0" applyNumberFormat="0" applyBorder="0" applyAlignment="0" applyProtection="0">
      <alignment vertical="center"/>
    </xf>
    <xf numFmtId="0" fontId="24" fillId="15" borderId="0" applyNumberFormat="0" applyBorder="0" applyAlignment="0" applyProtection="0">
      <alignment vertical="center"/>
    </xf>
    <xf numFmtId="0" fontId="24" fillId="28" borderId="0" applyNumberFormat="0" applyBorder="0" applyAlignment="0" applyProtection="0">
      <alignment vertical="center"/>
    </xf>
    <xf numFmtId="0" fontId="15" fillId="3" borderId="0" applyNumberFormat="0" applyBorder="0" applyAlignment="0" applyProtection="0">
      <alignment vertical="center"/>
    </xf>
    <xf numFmtId="0" fontId="24" fillId="22" borderId="0" applyNumberFormat="0" applyBorder="0" applyAlignment="0" applyProtection="0">
      <alignment vertical="center"/>
    </xf>
    <xf numFmtId="176" fontId="16" fillId="0" borderId="7">
      <alignment horizontal="right" vertical="center"/>
    </xf>
    <xf numFmtId="49" fontId="16" fillId="0" borderId="7">
      <alignment horizontal="left" vertical="center" wrapText="1"/>
    </xf>
    <xf numFmtId="176" fontId="16" fillId="0" borderId="7">
      <alignment horizontal="right" vertical="center"/>
    </xf>
    <xf numFmtId="177" fontId="16" fillId="0" borderId="7">
      <alignment horizontal="right" vertical="center"/>
    </xf>
    <xf numFmtId="179" fontId="16" fillId="0" borderId="7">
      <alignment horizontal="right" vertical="center"/>
    </xf>
  </cellStyleXfs>
  <cellXfs count="196">
    <xf numFmtId="0" fontId="0" fillId="0" borderId="0" xfId="0" applyFont="1" applyBorder="1"/>
    <xf numFmtId="49" fontId="1" fillId="0" borderId="0" xfId="0" applyNumberFormat="1" applyFont="1" applyBorder="1"/>
    <xf numFmtId="0" fontId="2" fillId="0" borderId="0" xfId="0" applyFont="1" applyBorder="1" applyAlignment="1" applyProtection="1">
      <alignment horizontal="right" vertical="center"/>
      <protection locked="0"/>
    </xf>
    <xf numFmtId="0" fontId="3" fillId="0" borderId="0" xfId="0" applyFont="1" applyBorder="1" applyAlignment="1">
      <alignment horizontal="center" vertical="center"/>
    </xf>
    <xf numFmtId="0" fontId="2"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2"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2" borderId="6" xfId="0"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2" fillId="2"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protection locked="0"/>
    </xf>
    <xf numFmtId="4" fontId="2" fillId="0" borderId="7" xfId="0" applyNumberFormat="1" applyFont="1" applyBorder="1" applyAlignment="1" applyProtection="1">
      <alignment horizontal="right" vertical="center" wrapText="1"/>
      <protection locked="0"/>
    </xf>
    <xf numFmtId="49" fontId="5" fillId="0" borderId="7" xfId="53" applyNumberFormat="1" applyFont="1" applyBorder="1">
      <alignment horizontal="left"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4" fillId="0" borderId="5" xfId="0" applyFont="1" applyBorder="1" applyAlignment="1">
      <alignment horizontal="center" vertical="center"/>
    </xf>
    <xf numFmtId="0" fontId="2" fillId="0" borderId="7" xfId="0" applyFont="1" applyBorder="1" applyAlignment="1">
      <alignment horizontal="left" vertical="center" wrapText="1"/>
    </xf>
    <xf numFmtId="4" fontId="2" fillId="0" borderId="7" xfId="0" applyNumberFormat="1" applyFont="1" applyBorder="1" applyAlignment="1">
      <alignment horizontal="right" vertical="center" wrapText="1"/>
    </xf>
    <xf numFmtId="0" fontId="2" fillId="0" borderId="7"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2" fillId="0" borderId="3" xfId="0" applyFont="1" applyBorder="1" applyAlignment="1">
      <alignment horizontal="left" vertical="center"/>
    </xf>
    <xf numFmtId="0" fontId="2" fillId="2" borderId="4" xfId="0" applyFont="1" applyFill="1" applyBorder="1" applyAlignment="1">
      <alignment horizontal="left" vertical="center"/>
    </xf>
    <xf numFmtId="0" fontId="1" fillId="0" borderId="7" xfId="0" applyFont="1" applyBorder="1" applyAlignment="1" applyProtection="1">
      <alignment horizontal="center" vertical="center"/>
      <protection locked="0"/>
    </xf>
    <xf numFmtId="4" fontId="5" fillId="0" borderId="7" xfId="54" applyNumberFormat="1" applyFont="1" applyBorder="1">
      <alignment horizontal="right" vertical="center"/>
    </xf>
    <xf numFmtId="0" fontId="2" fillId="2" borderId="0" xfId="0" applyFont="1" applyFill="1" applyBorder="1" applyAlignment="1" applyProtection="1">
      <alignment horizontal="right" vertical="top" wrapText="1"/>
      <protection locked="0"/>
    </xf>
    <xf numFmtId="0" fontId="6" fillId="0" borderId="0" xfId="0" applyFont="1" applyBorder="1" applyAlignment="1" applyProtection="1">
      <alignment vertical="top"/>
      <protection locked="0"/>
    </xf>
    <xf numFmtId="0" fontId="6" fillId="0" borderId="0" xfId="0" applyFont="1" applyBorder="1" applyAlignment="1">
      <alignment vertical="top"/>
    </xf>
    <xf numFmtId="0" fontId="7" fillId="2" borderId="0" xfId="0" applyFont="1" applyFill="1" applyBorder="1" applyAlignment="1" applyProtection="1">
      <alignment horizontal="center" vertical="center" wrapText="1"/>
      <protection locked="0"/>
    </xf>
    <xf numFmtId="0" fontId="6" fillId="0" borderId="0" xfId="0" applyFont="1" applyBorder="1" applyProtection="1">
      <protection locked="0"/>
    </xf>
    <xf numFmtId="0" fontId="6" fillId="0" borderId="0" xfId="0" applyFont="1" applyBorder="1"/>
    <xf numFmtId="0" fontId="2" fillId="2" borderId="0" xfId="0" applyFont="1" applyFill="1" applyBorder="1" applyAlignment="1" applyProtection="1">
      <alignment horizontal="left" vertical="center" wrapText="1"/>
      <protection locked="0"/>
    </xf>
    <xf numFmtId="0" fontId="1" fillId="2" borderId="0" xfId="0" applyFont="1" applyFill="1" applyBorder="1" applyAlignment="1" applyProtection="1">
      <alignment horizontal="right" vertical="center"/>
      <protection locked="0"/>
    </xf>
    <xf numFmtId="0" fontId="1" fillId="2" borderId="0" xfId="0" applyFont="1" applyFill="1" applyBorder="1" applyAlignment="1" applyProtection="1">
      <alignment horizontal="right" vertical="center" wrapText="1"/>
      <protection locked="0"/>
    </xf>
    <xf numFmtId="0" fontId="1" fillId="0" borderId="7" xfId="0" applyFont="1" applyBorder="1" applyAlignment="1" applyProtection="1">
      <alignment horizontal="center" vertical="center" wrapText="1"/>
      <protection locked="0"/>
    </xf>
    <xf numFmtId="0" fontId="1" fillId="2" borderId="7"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right" vertical="center"/>
      <protection locked="0"/>
    </xf>
    <xf numFmtId="0" fontId="1" fillId="2" borderId="7" xfId="0" applyFont="1" applyFill="1" applyBorder="1" applyAlignment="1" applyProtection="1">
      <alignment horizontal="right" vertical="center" wrapText="1"/>
      <protection locked="0"/>
    </xf>
    <xf numFmtId="0" fontId="2" fillId="2" borderId="7" xfId="0" applyFont="1" applyFill="1" applyBorder="1" applyAlignment="1">
      <alignment horizontal="center" vertical="center" wrapText="1"/>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0" fontId="2" fillId="2" borderId="7" xfId="0" applyFont="1" applyFill="1" applyBorder="1" applyAlignment="1" applyProtection="1">
      <alignment horizontal="center" vertical="center" wrapText="1"/>
      <protection locked="0"/>
    </xf>
    <xf numFmtId="0" fontId="2" fillId="2" borderId="7" xfId="0" applyFont="1" applyFill="1" applyBorder="1" applyAlignment="1">
      <alignment horizontal="left" vertical="center" wrapText="1"/>
    </xf>
    <xf numFmtId="3" fontId="2" fillId="2" borderId="7" xfId="0" applyNumberFormat="1" applyFont="1" applyFill="1" applyBorder="1" applyAlignment="1" applyProtection="1">
      <alignment horizontal="right" vertical="center"/>
      <protection locked="0"/>
    </xf>
    <xf numFmtId="4" fontId="2" fillId="0" borderId="7" xfId="0" applyNumberFormat="1" applyFont="1" applyBorder="1" applyAlignment="1" applyProtection="1">
      <alignment horizontal="right" vertical="center"/>
      <protection locked="0"/>
    </xf>
    <xf numFmtId="0" fontId="2" fillId="0" borderId="7" xfId="0" applyFont="1" applyBorder="1" applyAlignment="1">
      <alignment horizontal="center" vertical="center"/>
    </xf>
    <xf numFmtId="0" fontId="2" fillId="0" borderId="7" xfId="0" applyFont="1" applyBorder="1" applyAlignment="1" applyProtection="1">
      <alignment horizontal="left"/>
      <protection locked="0"/>
    </xf>
    <xf numFmtId="0" fontId="2" fillId="0" borderId="7" xfId="0" applyFont="1" applyBorder="1" applyAlignment="1">
      <alignment horizontal="left"/>
    </xf>
    <xf numFmtId="0" fontId="2" fillId="2" borderId="7" xfId="0" applyFont="1" applyFill="1" applyBorder="1" applyAlignment="1">
      <alignment horizontal="right" vertical="center"/>
    </xf>
    <xf numFmtId="0" fontId="2" fillId="2" borderId="0" xfId="0" applyFont="1" applyFill="1" applyBorder="1" applyAlignment="1" applyProtection="1">
      <alignment horizontal="right" vertical="center" wrapText="1"/>
      <protection locked="0"/>
    </xf>
    <xf numFmtId="0" fontId="8"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2" fillId="2" borderId="7" xfId="0" applyFont="1" applyFill="1" applyBorder="1" applyAlignment="1" applyProtection="1">
      <alignment horizontal="center" vertical="center"/>
      <protection locked="0"/>
    </xf>
    <xf numFmtId="0" fontId="1" fillId="0" borderId="0" xfId="0" applyFont="1" applyBorder="1" applyAlignment="1">
      <alignment horizontal="right" vertical="center"/>
    </xf>
    <xf numFmtId="0" fontId="8" fillId="0" borderId="0" xfId="0" applyFont="1" applyBorder="1" applyAlignment="1">
      <alignment horizontal="center" vertical="center" wrapText="1"/>
    </xf>
    <xf numFmtId="0" fontId="2"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4" fillId="0" borderId="8" xfId="0" applyFont="1" applyBorder="1" applyAlignment="1">
      <alignment horizontal="center" vertical="center" wrapText="1"/>
    </xf>
    <xf numFmtId="0" fontId="1" fillId="0" borderId="2" xfId="0" applyFont="1" applyBorder="1" applyAlignment="1">
      <alignment horizontal="center" vertical="center"/>
    </xf>
    <xf numFmtId="176" fontId="5" fillId="0" borderId="7" xfId="0" applyNumberFormat="1" applyFont="1" applyBorder="1" applyAlignment="1">
      <alignment horizontal="right" vertical="center"/>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0" xfId="0" applyFont="1" applyBorder="1" applyProtection="1">
      <protection locked="0"/>
    </xf>
    <xf numFmtId="0" fontId="3" fillId="0" borderId="0" xfId="0" applyFont="1" applyBorder="1" applyAlignment="1">
      <alignment horizontal="center" vertical="center" wrapText="1"/>
    </xf>
    <xf numFmtId="0" fontId="4" fillId="0" borderId="0" xfId="0" applyFont="1" applyBorder="1" applyProtection="1">
      <protection locked="0"/>
    </xf>
    <xf numFmtId="0" fontId="4" fillId="0" borderId="9" xfId="0" applyFont="1" applyBorder="1" applyAlignment="1" applyProtection="1">
      <alignment horizontal="center" vertical="center"/>
      <protection locked="0"/>
    </xf>
    <xf numFmtId="0" fontId="4" fillId="0" borderId="9" xfId="0" applyFont="1" applyBorder="1" applyAlignment="1">
      <alignment horizontal="center" vertical="center" wrapText="1"/>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lignment horizontal="center" vertical="center" wrapText="1"/>
    </xf>
    <xf numFmtId="0" fontId="2" fillId="0" borderId="12" xfId="0" applyFont="1" applyBorder="1" applyAlignment="1">
      <alignment horizontal="center" vertical="center"/>
    </xf>
    <xf numFmtId="0" fontId="2" fillId="0" borderId="13" xfId="0" applyFont="1" applyBorder="1" applyAlignment="1" applyProtection="1">
      <alignment horizontal="left" vertical="center"/>
      <protection locked="0"/>
    </xf>
    <xf numFmtId="0" fontId="2" fillId="0" borderId="13" xfId="0" applyFont="1" applyBorder="1" applyAlignment="1">
      <alignment horizontal="left" vertical="center"/>
    </xf>
    <xf numFmtId="0" fontId="2" fillId="0" borderId="0" xfId="0" applyFont="1" applyBorder="1" applyAlignment="1" applyProtection="1">
      <alignment vertical="top" wrapText="1"/>
      <protection locked="0"/>
    </xf>
    <xf numFmtId="0" fontId="3" fillId="0" borderId="0" xfId="0"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3" xfId="0" applyFont="1" applyBorder="1" applyAlignment="1">
      <alignment horizontal="center" vertical="center" wrapText="1"/>
    </xf>
    <xf numFmtId="0" fontId="4" fillId="0" borderId="11" xfId="0" applyFont="1" applyBorder="1" applyAlignment="1" applyProtection="1">
      <alignment horizontal="center" vertical="center" wrapText="1"/>
      <protection locked="0"/>
    </xf>
    <xf numFmtId="0" fontId="2" fillId="2" borderId="11" xfId="0" applyFont="1" applyFill="1" applyBorder="1" applyAlignment="1">
      <alignment horizontal="left" vertical="center"/>
    </xf>
    <xf numFmtId="0" fontId="2" fillId="0" borderId="0" xfId="0" applyFont="1" applyBorder="1" applyAlignment="1" applyProtection="1">
      <alignment horizontal="right" vertical="center" wrapText="1"/>
      <protection locked="0"/>
    </xf>
    <xf numFmtId="0" fontId="2" fillId="0" borderId="0" xfId="0" applyFont="1" applyBorder="1" applyAlignment="1" applyProtection="1">
      <alignment horizontal="right" wrapText="1"/>
      <protection locked="0"/>
    </xf>
    <xf numFmtId="0" fontId="4" fillId="0" borderId="13" xfId="0" applyFont="1" applyBorder="1" applyAlignment="1" applyProtection="1">
      <alignment horizontal="center" vertical="center"/>
      <protection locked="0"/>
    </xf>
    <xf numFmtId="0" fontId="4" fillId="0" borderId="13" xfId="0" applyFont="1" applyBorder="1" applyAlignment="1" applyProtection="1">
      <alignment horizontal="center" vertical="center" wrapText="1"/>
      <protection locked="0"/>
    </xf>
    <xf numFmtId="0" fontId="2" fillId="0" borderId="0" xfId="0" applyFont="1" applyBorder="1" applyAlignment="1">
      <alignment horizontal="left" vertical="center"/>
    </xf>
    <xf numFmtId="179" fontId="5" fillId="0" borderId="7" xfId="56" applyNumberFormat="1" applyFont="1" applyBorder="1" applyAlignment="1">
      <alignment horizontal="center" vertical="center"/>
    </xf>
    <xf numFmtId="179" fontId="5" fillId="0" borderId="7" xfId="0" applyNumberFormat="1" applyFont="1" applyBorder="1" applyAlignment="1">
      <alignment horizontal="center" vertical="center"/>
    </xf>
    <xf numFmtId="0" fontId="2" fillId="0" borderId="6" xfId="0" applyFont="1" applyBorder="1" applyAlignment="1">
      <alignment horizontal="left" vertical="center" wrapText="1"/>
    </xf>
    <xf numFmtId="0" fontId="2" fillId="0" borderId="11" xfId="0" applyFont="1" applyBorder="1" applyAlignment="1" applyProtection="1">
      <alignment horizontal="left" vertical="center"/>
      <protection locked="0"/>
    </xf>
    <xf numFmtId="0" fontId="2" fillId="0" borderId="11" xfId="0" applyFont="1" applyBorder="1" applyAlignment="1">
      <alignment horizontal="left" vertical="center" wrapText="1"/>
    </xf>
    <xf numFmtId="3" fontId="2" fillId="0" borderId="11" xfId="0" applyNumberFormat="1" applyFont="1" applyBorder="1" applyAlignment="1">
      <alignment horizontal="right" vertical="center"/>
    </xf>
    <xf numFmtId="0" fontId="2" fillId="2" borderId="11" xfId="0" applyFont="1" applyFill="1" applyBorder="1" applyAlignment="1">
      <alignment horizontal="right" vertical="center"/>
    </xf>
    <xf numFmtId="0" fontId="2" fillId="0" borderId="0" xfId="0" applyFont="1" applyBorder="1" applyAlignment="1">
      <alignment horizontal="left" vertical="center"/>
    </xf>
    <xf numFmtId="0" fontId="2" fillId="0" borderId="0" xfId="0" applyFont="1" applyBorder="1" applyAlignment="1" applyProtection="1">
      <alignment horizontal="left" vertical="center"/>
      <protection locked="0"/>
    </xf>
    <xf numFmtId="0" fontId="2" fillId="2" borderId="0" xfId="0" applyFont="1" applyFill="1" applyBorder="1" applyAlignment="1">
      <alignment horizontal="left" vertical="center"/>
    </xf>
    <xf numFmtId="176" fontId="5" fillId="0" borderId="0" xfId="0" applyNumberFormat="1" applyFont="1" applyBorder="1" applyAlignment="1">
      <alignment horizontal="left" vertical="center"/>
    </xf>
    <xf numFmtId="0" fontId="2" fillId="0" borderId="0" xfId="0" applyFont="1" applyBorder="1" applyAlignment="1">
      <alignment horizontal="right"/>
    </xf>
    <xf numFmtId="0" fontId="9" fillId="0" borderId="0" xfId="0" applyFont="1" applyBorder="1" applyAlignment="1" applyProtection="1">
      <alignment horizontal="right"/>
      <protection locked="0"/>
    </xf>
    <xf numFmtId="49" fontId="9" fillId="0" borderId="0" xfId="0" applyNumberFormat="1" applyFont="1" applyBorder="1" applyProtection="1">
      <protection locked="0"/>
    </xf>
    <xf numFmtId="0" fontId="1" fillId="0" borderId="0" xfId="0" applyFont="1" applyBorder="1" applyAlignment="1">
      <alignment horizontal="right"/>
    </xf>
    <xf numFmtId="0" fontId="10" fillId="0" borderId="0" xfId="0" applyFont="1" applyBorder="1" applyAlignment="1" applyProtection="1">
      <alignment horizontal="center" vertical="center" wrapText="1"/>
      <protection locked="0"/>
    </xf>
    <xf numFmtId="0" fontId="10" fillId="0" borderId="0" xfId="0" applyFont="1" applyBorder="1" applyAlignment="1" applyProtection="1">
      <alignment horizontal="center" vertical="center"/>
      <protection locked="0"/>
    </xf>
    <xf numFmtId="0" fontId="10"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protection locked="0"/>
    </xf>
    <xf numFmtId="49" fontId="4" fillId="0" borderId="5"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protection locked="0"/>
    </xf>
    <xf numFmtId="0" fontId="4" fillId="0" borderId="7" xfId="0" applyFont="1" applyBorder="1" applyAlignment="1">
      <alignment horizontal="center" vertical="center"/>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2" fillId="0" borderId="7" xfId="0" applyFont="1" applyBorder="1" applyAlignment="1">
      <alignment horizontal="left" vertical="center" wrapText="1" indent="1"/>
    </xf>
    <xf numFmtId="0" fontId="2" fillId="0" borderId="7" xfId="0" applyFont="1" applyBorder="1" applyAlignment="1">
      <alignment horizontal="left" vertical="center" wrapText="1" indent="2"/>
    </xf>
    <xf numFmtId="0" fontId="1" fillId="0" borderId="0" xfId="0" applyFont="1" applyBorder="1" applyAlignment="1">
      <alignment vertical="top"/>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2" xfId="0" applyFont="1" applyBorder="1" applyAlignment="1" applyProtection="1">
      <alignment horizontal="center" vertical="center" wrapText="1"/>
      <protection locked="0"/>
    </xf>
    <xf numFmtId="0" fontId="4" fillId="0" borderId="11" xfId="0" applyFont="1" applyBorder="1" applyAlignment="1">
      <alignment horizontal="center" vertical="center"/>
    </xf>
    <xf numFmtId="0" fontId="2" fillId="0" borderId="0" xfId="0" applyFont="1" applyBorder="1" applyAlignment="1">
      <alignment horizontal="right" vertical="center"/>
    </xf>
    <xf numFmtId="0" fontId="1" fillId="0" borderId="0" xfId="0" applyFont="1" applyBorder="1" applyAlignment="1" applyProtection="1">
      <alignment vertical="top"/>
      <protection locked="0"/>
    </xf>
    <xf numFmtId="49" fontId="1" fillId="0" borderId="0" xfId="0" applyNumberFormat="1" applyFont="1" applyBorder="1" applyProtection="1">
      <protection locked="0"/>
    </xf>
    <xf numFmtId="0" fontId="4" fillId="0" borderId="0" xfId="0" applyFont="1" applyBorder="1" applyAlignment="1" applyProtection="1">
      <alignment horizontal="left" vertical="center"/>
      <protection locked="0"/>
    </xf>
    <xf numFmtId="0" fontId="4" fillId="0" borderId="6" xfId="0" applyFont="1" applyBorder="1" applyAlignment="1" applyProtection="1">
      <alignment horizontal="center" vertical="center"/>
      <protection locked="0"/>
    </xf>
    <xf numFmtId="0" fontId="2" fillId="0" borderId="7" xfId="0" applyFont="1" applyBorder="1" applyAlignment="1">
      <alignment horizontal="left" vertical="center"/>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4"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2" fillId="0" borderId="0" xfId="0" applyFont="1" applyBorder="1" applyAlignment="1">
      <alignment horizontal="right" vertical="center" wrapText="1"/>
    </xf>
    <xf numFmtId="0" fontId="11" fillId="0" borderId="0" xfId="0" applyFont="1" applyBorder="1" applyAlignment="1">
      <alignment horizontal="center" vertical="center"/>
    </xf>
    <xf numFmtId="0" fontId="1" fillId="2" borderId="0" xfId="0" applyFont="1" applyFill="1" applyBorder="1" applyAlignment="1" applyProtection="1">
      <alignment horizontal="left" vertical="center" wrapText="1"/>
      <protection locked="0"/>
    </xf>
    <xf numFmtId="0" fontId="6" fillId="2" borderId="7" xfId="0" applyFont="1" applyFill="1" applyBorder="1" applyAlignment="1" applyProtection="1">
      <alignment vertical="top" wrapText="1"/>
      <protection locked="0"/>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7" xfId="0" applyNumberFormat="1" applyFont="1" applyBorder="1" applyAlignment="1">
      <alignment horizontal="center" vertical="center"/>
    </xf>
    <xf numFmtId="0" fontId="1" fillId="0" borderId="4" xfId="0" applyFont="1" applyBorder="1" applyAlignment="1">
      <alignment horizontal="center" vertical="center"/>
    </xf>
    <xf numFmtId="0" fontId="6" fillId="2" borderId="0" xfId="0" applyFont="1" applyFill="1" applyBorder="1" applyAlignment="1">
      <alignment horizontal="left" vertical="center"/>
    </xf>
    <xf numFmtId="0" fontId="12" fillId="0" borderId="7" xfId="0" applyFont="1" applyBorder="1" applyAlignment="1" applyProtection="1">
      <alignment horizontal="center" vertical="center" wrapText="1"/>
      <protection locked="0"/>
    </xf>
    <xf numFmtId="0" fontId="12" fillId="0" borderId="7" xfId="0" applyFont="1" applyBorder="1" applyAlignment="1" applyProtection="1">
      <alignment vertical="top" wrapText="1"/>
      <protection locked="0"/>
    </xf>
    <xf numFmtId="0" fontId="2" fillId="0" borderId="7" xfId="0" applyFont="1" applyBorder="1" applyAlignment="1" applyProtection="1">
      <alignment vertical="center" wrapText="1"/>
      <protection locked="0"/>
    </xf>
    <xf numFmtId="0" fontId="13" fillId="0" borderId="7" xfId="0" applyFont="1" applyBorder="1" applyAlignment="1">
      <alignment horizontal="center" vertical="center"/>
    </xf>
    <xf numFmtId="0" fontId="13" fillId="0" borderId="7" xfId="0" applyFont="1" applyBorder="1" applyAlignment="1" applyProtection="1">
      <alignment horizontal="center" vertical="center" wrapText="1"/>
      <protection locked="0"/>
    </xf>
    <xf numFmtId="176" fontId="14" fillId="0" borderId="7" xfId="0" applyNumberFormat="1" applyFont="1" applyBorder="1" applyAlignment="1">
      <alignment horizontal="right" vertical="center"/>
    </xf>
    <xf numFmtId="0" fontId="12" fillId="2" borderId="1" xfId="0" applyFont="1" applyFill="1" applyBorder="1" applyAlignment="1">
      <alignment horizontal="center" vertical="center"/>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2" borderId="6" xfId="0"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2" fillId="2" borderId="7" xfId="0" applyFont="1" applyFill="1" applyBorder="1" applyAlignment="1">
      <alignment horizontal="left" vertical="center" wrapText="1" indent="1"/>
    </xf>
    <xf numFmtId="0" fontId="2" fillId="2" borderId="7" xfId="0" applyFont="1" applyFill="1" applyBorder="1" applyAlignment="1">
      <alignment horizontal="left" vertical="center" wrapText="1" indent="2"/>
    </xf>
    <xf numFmtId="0" fontId="2" fillId="2" borderId="2" xfId="0" applyFont="1" applyFill="1" applyBorder="1" applyAlignment="1">
      <alignment horizontal="center" vertical="center" wrapText="1"/>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6"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2" fillId="2" borderId="6" xfId="0" applyFont="1" applyFill="1" applyBorder="1" applyAlignment="1">
      <alignment horizontal="left" vertical="center"/>
    </xf>
    <xf numFmtId="0" fontId="2" fillId="2" borderId="7" xfId="0" applyFont="1" applyFill="1" applyBorder="1" applyAlignment="1">
      <alignment horizontal="center" vertical="center"/>
    </xf>
    <xf numFmtId="0" fontId="2" fillId="2" borderId="7" xfId="0" applyFont="1" applyFill="1" applyBorder="1" applyAlignment="1" applyProtection="1">
      <alignment horizontal="left" vertical="center" wrapText="1" indent="1"/>
      <protection locked="0"/>
    </xf>
    <xf numFmtId="0" fontId="6" fillId="0" borderId="7" xfId="0" applyFont="1" applyBorder="1" applyAlignment="1" applyProtection="1">
      <alignment vertical="top" wrapText="1"/>
      <protection locked="0"/>
    </xf>
    <xf numFmtId="0" fontId="1" fillId="0" borderId="4"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protection locked="0"/>
    </xf>
    <xf numFmtId="0" fontId="1" fillId="0" borderId="13"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2" fillId="2" borderId="11" xfId="0" applyFont="1" applyFill="1" applyBorder="1" applyAlignment="1" applyProtection="1">
      <alignment horizontal="right" vertical="center"/>
      <protection locked="0"/>
    </xf>
    <xf numFmtId="0" fontId="2" fillId="0" borderId="7" xfId="0" applyFont="1" applyBorder="1" applyAlignment="1" applyProtection="1">
      <alignment vertical="center"/>
      <protection locked="0"/>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6"/>
  <sheetViews>
    <sheetView showGridLines="0" showZeros="0" tabSelected="1" workbookViewId="0">
      <selection activeCell="F13" sqref="F13"/>
    </sheetView>
  </sheetViews>
  <sheetFormatPr defaultColWidth="8.575" defaultRowHeight="12.75" customHeight="1" outlineLevelCol="3"/>
  <cols>
    <col min="1" max="4" width="41" customWidth="1"/>
  </cols>
  <sheetData>
    <row r="1" ht="15" customHeight="1" spans="1:4">
      <c r="A1" s="45"/>
      <c r="B1" s="45"/>
      <c r="C1" s="45"/>
      <c r="D1" s="62" t="s">
        <v>0</v>
      </c>
    </row>
    <row r="2" ht="41.25" customHeight="1" spans="1:1">
      <c r="A2" s="40" t="str">
        <f>"2025"&amp;"年部门财务收支预算总表"</f>
        <v>2025年部门财务收支预算总表</v>
      </c>
    </row>
    <row r="3" ht="17.25" customHeight="1" spans="1:4">
      <c r="A3" s="43" t="str">
        <f>"单位名称："&amp;"中国共产党禄劝彝族苗族自治县委员会党校"</f>
        <v>单位名称：中国共产党禄劝彝族苗族自治县委员会党校</v>
      </c>
      <c r="B3" s="160"/>
      <c r="D3" s="140" t="s">
        <v>1</v>
      </c>
    </row>
    <row r="4" ht="23.25" customHeight="1" spans="1:4">
      <c r="A4" s="161" t="s">
        <v>2</v>
      </c>
      <c r="B4" s="162"/>
      <c r="C4" s="161" t="s">
        <v>3</v>
      </c>
      <c r="D4" s="162"/>
    </row>
    <row r="5" ht="24" customHeight="1" spans="1:4">
      <c r="A5" s="161" t="s">
        <v>4</v>
      </c>
      <c r="B5" s="161" t="s">
        <v>5</v>
      </c>
      <c r="C5" s="161" t="s">
        <v>6</v>
      </c>
      <c r="D5" s="161" t="s">
        <v>5</v>
      </c>
    </row>
    <row r="6" ht="17.25" customHeight="1" spans="1:4">
      <c r="A6" s="163" t="s">
        <v>7</v>
      </c>
      <c r="B6" s="77">
        <v>5843396.52</v>
      </c>
      <c r="C6" s="163" t="s">
        <v>8</v>
      </c>
      <c r="D6" s="77"/>
    </row>
    <row r="7" ht="17.25" customHeight="1" spans="1:4">
      <c r="A7" s="163" t="s">
        <v>9</v>
      </c>
      <c r="B7" s="77"/>
      <c r="C7" s="163" t="s">
        <v>10</v>
      </c>
      <c r="D7" s="77"/>
    </row>
    <row r="8" ht="17.25" customHeight="1" spans="1:4">
      <c r="A8" s="163" t="s">
        <v>11</v>
      </c>
      <c r="B8" s="77"/>
      <c r="C8" s="195" t="s">
        <v>12</v>
      </c>
      <c r="D8" s="77"/>
    </row>
    <row r="9" ht="17.25" customHeight="1" spans="1:4">
      <c r="A9" s="163" t="s">
        <v>13</v>
      </c>
      <c r="B9" s="77"/>
      <c r="C9" s="195" t="s">
        <v>14</v>
      </c>
      <c r="D9" s="77"/>
    </row>
    <row r="10" ht="17.25" customHeight="1" spans="1:4">
      <c r="A10" s="163" t="s">
        <v>15</v>
      </c>
      <c r="B10" s="77"/>
      <c r="C10" s="195" t="s">
        <v>16</v>
      </c>
      <c r="D10" s="77">
        <v>4194553</v>
      </c>
    </row>
    <row r="11" ht="17.25" customHeight="1" spans="1:4">
      <c r="A11" s="163" t="s">
        <v>17</v>
      </c>
      <c r="B11" s="77"/>
      <c r="C11" s="195" t="s">
        <v>18</v>
      </c>
      <c r="D11" s="77"/>
    </row>
    <row r="12" ht="17.25" customHeight="1" spans="1:4">
      <c r="A12" s="163" t="s">
        <v>19</v>
      </c>
      <c r="B12" s="77"/>
      <c r="C12" s="31" t="s">
        <v>20</v>
      </c>
      <c r="D12" s="77"/>
    </row>
    <row r="13" ht="17.25" customHeight="1" spans="1:4">
      <c r="A13" s="163" t="s">
        <v>21</v>
      </c>
      <c r="B13" s="77"/>
      <c r="C13" s="31" t="s">
        <v>22</v>
      </c>
      <c r="D13" s="77">
        <v>770054</v>
      </c>
    </row>
    <row r="14" ht="17.25" customHeight="1" spans="1:4">
      <c r="A14" s="163" t="s">
        <v>23</v>
      </c>
      <c r="B14" s="77"/>
      <c r="C14" s="31" t="s">
        <v>24</v>
      </c>
      <c r="D14" s="77">
        <v>508859.16</v>
      </c>
    </row>
    <row r="15" ht="17.25" customHeight="1" spans="1:4">
      <c r="A15" s="163" t="s">
        <v>25</v>
      </c>
      <c r="B15" s="77"/>
      <c r="C15" s="31" t="s">
        <v>26</v>
      </c>
      <c r="D15" s="77"/>
    </row>
    <row r="16" ht="17.25" customHeight="1" spans="1:4">
      <c r="A16" s="145"/>
      <c r="B16" s="77"/>
      <c r="C16" s="31" t="s">
        <v>27</v>
      </c>
      <c r="D16" s="77"/>
    </row>
    <row r="17" ht="17.25" customHeight="1" spans="1:4">
      <c r="A17" s="164"/>
      <c r="B17" s="77"/>
      <c r="C17" s="31" t="s">
        <v>28</v>
      </c>
      <c r="D17" s="77"/>
    </row>
    <row r="18" ht="17.25" customHeight="1" spans="1:4">
      <c r="A18" s="164"/>
      <c r="B18" s="77"/>
      <c r="C18" s="31" t="s">
        <v>29</v>
      </c>
      <c r="D18" s="77"/>
    </row>
    <row r="19" ht="17.25" customHeight="1" spans="1:4">
      <c r="A19" s="164"/>
      <c r="B19" s="77"/>
      <c r="C19" s="31" t="s">
        <v>30</v>
      </c>
      <c r="D19" s="77"/>
    </row>
    <row r="20" ht="17.25" customHeight="1" spans="1:4">
      <c r="A20" s="164"/>
      <c r="B20" s="77"/>
      <c r="C20" s="31" t="s">
        <v>31</v>
      </c>
      <c r="D20" s="77"/>
    </row>
    <row r="21" ht="17.25" customHeight="1" spans="1:4">
      <c r="A21" s="164"/>
      <c r="B21" s="77"/>
      <c r="C21" s="31" t="s">
        <v>32</v>
      </c>
      <c r="D21" s="77"/>
    </row>
    <row r="22" ht="17.25" customHeight="1" spans="1:4">
      <c r="A22" s="164"/>
      <c r="B22" s="77"/>
      <c r="C22" s="31" t="s">
        <v>33</v>
      </c>
      <c r="D22" s="77"/>
    </row>
    <row r="23" ht="17.25" customHeight="1" spans="1:4">
      <c r="A23" s="164"/>
      <c r="B23" s="77"/>
      <c r="C23" s="31" t="s">
        <v>34</v>
      </c>
      <c r="D23" s="77"/>
    </row>
    <row r="24" ht="17.25" customHeight="1" spans="1:4">
      <c r="A24" s="164"/>
      <c r="B24" s="77"/>
      <c r="C24" s="31" t="s">
        <v>35</v>
      </c>
      <c r="D24" s="77">
        <v>369930.36</v>
      </c>
    </row>
    <row r="25" ht="17.25" customHeight="1" spans="1:4">
      <c r="A25" s="164"/>
      <c r="B25" s="77"/>
      <c r="C25" s="31" t="s">
        <v>36</v>
      </c>
      <c r="D25" s="77"/>
    </row>
    <row r="26" ht="17.25" customHeight="1" spans="1:4">
      <c r="A26" s="164"/>
      <c r="B26" s="77"/>
      <c r="C26" s="145" t="s">
        <v>37</v>
      </c>
      <c r="D26" s="77"/>
    </row>
    <row r="27" ht="17.25" customHeight="1" spans="1:4">
      <c r="A27" s="164"/>
      <c r="B27" s="77"/>
      <c r="C27" s="31" t="s">
        <v>38</v>
      </c>
      <c r="D27" s="77"/>
    </row>
    <row r="28" ht="16.5" customHeight="1" spans="1:4">
      <c r="A28" s="164"/>
      <c r="B28" s="77"/>
      <c r="C28" s="31" t="s">
        <v>39</v>
      </c>
      <c r="D28" s="77"/>
    </row>
    <row r="29" ht="16.5" customHeight="1" spans="1:4">
      <c r="A29" s="164"/>
      <c r="B29" s="77"/>
      <c r="C29" s="145" t="s">
        <v>40</v>
      </c>
      <c r="D29" s="77"/>
    </row>
    <row r="30" ht="17.25" customHeight="1" spans="1:4">
      <c r="A30" s="164"/>
      <c r="B30" s="77"/>
      <c r="C30" s="145" t="s">
        <v>41</v>
      </c>
      <c r="D30" s="77"/>
    </row>
    <row r="31" ht="17.25" customHeight="1" spans="1:4">
      <c r="A31" s="164"/>
      <c r="B31" s="77"/>
      <c r="C31" s="31" t="s">
        <v>42</v>
      </c>
      <c r="D31" s="77"/>
    </row>
    <row r="32" ht="16.5" customHeight="1" spans="1:4">
      <c r="A32" s="164" t="s">
        <v>43</v>
      </c>
      <c r="B32" s="77">
        <v>5843396.52</v>
      </c>
      <c r="C32" s="164" t="s">
        <v>44</v>
      </c>
      <c r="D32" s="77">
        <v>5843396.52</v>
      </c>
    </row>
    <row r="33" ht="16.5" customHeight="1" spans="1:4">
      <c r="A33" s="145" t="s">
        <v>45</v>
      </c>
      <c r="B33" s="77"/>
      <c r="C33" s="145" t="s">
        <v>46</v>
      </c>
      <c r="D33" s="77"/>
    </row>
    <row r="34" ht="16.5" customHeight="1" spans="1:4">
      <c r="A34" s="31" t="s">
        <v>47</v>
      </c>
      <c r="B34" s="77"/>
      <c r="C34" s="31" t="s">
        <v>47</v>
      </c>
      <c r="D34" s="77"/>
    </row>
    <row r="35" ht="16.5" customHeight="1" spans="1:4">
      <c r="A35" s="31" t="s">
        <v>48</v>
      </c>
      <c r="B35" s="77"/>
      <c r="C35" s="31" t="s">
        <v>49</v>
      </c>
      <c r="D35" s="77"/>
    </row>
    <row r="36" ht="16.5" customHeight="1" spans="1:4">
      <c r="A36" s="165" t="s">
        <v>50</v>
      </c>
      <c r="B36" s="77">
        <v>5843396.52</v>
      </c>
      <c r="C36" s="165" t="s">
        <v>51</v>
      </c>
      <c r="D36" s="77">
        <v>5843396.52</v>
      </c>
    </row>
  </sheetData>
  <mergeCells count="4">
    <mergeCell ref="A2:D2"/>
    <mergeCell ref="A3:B3"/>
    <mergeCell ref="A4:B4"/>
    <mergeCell ref="C4:D4"/>
  </mergeCells>
  <printOptions horizontalCentered="1"/>
  <pageMargins left="0.96" right="0.96" top="0.72" bottom="0.72" header="0" footer="0"/>
  <pageSetup paperSize="9" orientation="landscape"/>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9"/>
  <sheetViews>
    <sheetView showZeros="0" workbookViewId="0">
      <selection activeCell="A13" sqref="$A13:$XFD14"/>
    </sheetView>
  </sheetViews>
  <sheetFormatPr defaultColWidth="9.14166666666667" defaultRowHeight="14.25" customHeight="1" outlineLevelCol="5"/>
  <cols>
    <col min="1" max="1" width="32.1416666666667" customWidth="1"/>
    <col min="2" max="2" width="20.7083333333333" customWidth="1"/>
    <col min="3" max="3" width="32.1416666666667" customWidth="1"/>
    <col min="4" max="4" width="27.7083333333333" customWidth="1"/>
    <col min="5" max="6" width="36.7083333333333" customWidth="1"/>
  </cols>
  <sheetData>
    <row r="1" ht="12" customHeight="1" spans="1:6">
      <c r="A1" s="118">
        <v>1</v>
      </c>
      <c r="B1" s="119">
        <v>0</v>
      </c>
      <c r="C1" s="118">
        <v>1</v>
      </c>
      <c r="D1" s="120"/>
      <c r="E1" s="120"/>
      <c r="F1" s="117" t="s">
        <v>396</v>
      </c>
    </row>
    <row r="2" ht="42" customHeight="1" spans="1:6">
      <c r="A2" s="121" t="str">
        <f>"2025"&amp;"年部门政府性基金预算支出预算表"</f>
        <v>2025年部门政府性基金预算支出预算表</v>
      </c>
      <c r="B2" s="121" t="s">
        <v>397</v>
      </c>
      <c r="C2" s="122"/>
      <c r="D2" s="123"/>
      <c r="E2" s="123"/>
      <c r="F2" s="123"/>
    </row>
    <row r="3" ht="13.5" customHeight="1" spans="1:6">
      <c r="A3" s="4" t="str">
        <f>"单位名称："&amp;"中国共产党禄劝彝族苗族自治县委员会党校"</f>
        <v>单位名称：中国共产党禄劝彝族苗族自治县委员会党校</v>
      </c>
      <c r="B3" s="4" t="s">
        <v>398</v>
      </c>
      <c r="C3" s="118"/>
      <c r="D3" s="120"/>
      <c r="E3" s="120"/>
      <c r="F3" s="117" t="s">
        <v>1</v>
      </c>
    </row>
    <row r="4" ht="19.5" customHeight="1" spans="1:6">
      <c r="A4" s="124" t="s">
        <v>184</v>
      </c>
      <c r="B4" s="125" t="s">
        <v>73</v>
      </c>
      <c r="C4" s="124" t="s">
        <v>74</v>
      </c>
      <c r="D4" s="10" t="s">
        <v>399</v>
      </c>
      <c r="E4" s="11"/>
      <c r="F4" s="12"/>
    </row>
    <row r="5" ht="18.75" customHeight="1" spans="1:6">
      <c r="A5" s="126"/>
      <c r="B5" s="127"/>
      <c r="C5" s="126"/>
      <c r="D5" s="15" t="s">
        <v>55</v>
      </c>
      <c r="E5" s="10" t="s">
        <v>76</v>
      </c>
      <c r="F5" s="15" t="s">
        <v>77</v>
      </c>
    </row>
    <row r="6" ht="18.75" customHeight="1" spans="1:6">
      <c r="A6" s="66">
        <v>1</v>
      </c>
      <c r="B6" s="128" t="s">
        <v>400</v>
      </c>
      <c r="C6" s="66">
        <v>3</v>
      </c>
      <c r="D6" s="129">
        <v>4</v>
      </c>
      <c r="E6" s="129">
        <v>5</v>
      </c>
      <c r="F6" s="129">
        <v>6</v>
      </c>
    </row>
    <row r="7" ht="21" customHeight="1" spans="1:6">
      <c r="A7" s="20"/>
      <c r="B7" s="20"/>
      <c r="C7" s="20"/>
      <c r="D7" s="77"/>
      <c r="E7" s="77"/>
      <c r="F7" s="77"/>
    </row>
    <row r="8" ht="21" customHeight="1" spans="1:6">
      <c r="A8" s="20"/>
      <c r="B8" s="20"/>
      <c r="C8" s="20"/>
      <c r="D8" s="77"/>
      <c r="E8" s="77"/>
      <c r="F8" s="77"/>
    </row>
    <row r="9" ht="18.75" customHeight="1" spans="1:6">
      <c r="A9" s="130" t="s">
        <v>174</v>
      </c>
      <c r="B9" s="130" t="s">
        <v>174</v>
      </c>
      <c r="C9" s="131" t="s">
        <v>174</v>
      </c>
      <c r="D9" s="77"/>
      <c r="E9" s="77"/>
      <c r="F9" s="77"/>
    </row>
  </sheetData>
  <mergeCells count="7">
    <mergeCell ref="A2:F2"/>
    <mergeCell ref="A3:C3"/>
    <mergeCell ref="D4:F4"/>
    <mergeCell ref="A9:C9"/>
    <mergeCell ref="A4:A5"/>
    <mergeCell ref="B4:B5"/>
    <mergeCell ref="C4:C5"/>
  </mergeCells>
  <printOptions horizontalCentered="1"/>
  <pageMargins left="0.37" right="0.37" top="0.56" bottom="0.56" header="0.48" footer="0.48"/>
  <pageSetup paperSize="9" scale="9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Zeros="0" workbookViewId="0">
      <selection activeCell="A13" sqref="$A13:$XFD14"/>
    </sheetView>
  </sheetViews>
  <sheetFormatPr defaultColWidth="9.14166666666667" defaultRowHeight="14.25" customHeight="1"/>
  <cols>
    <col min="1" max="2" width="32.575" customWidth="1"/>
    <col min="3" max="3" width="41.1416666666667" customWidth="1"/>
    <col min="4" max="4" width="21.7083333333333" customWidth="1"/>
    <col min="5" max="5" width="35.2833333333333" customWidth="1"/>
    <col min="6" max="6" width="7.70833333333333" customWidth="1"/>
    <col min="7" max="7" width="11.1416666666667" customWidth="1"/>
    <col min="8" max="8" width="13.2833333333333" customWidth="1"/>
    <col min="9" max="18" width="20" customWidth="1"/>
    <col min="19" max="19" width="19.85" customWidth="1"/>
  </cols>
  <sheetData>
    <row r="1" ht="15.75" customHeight="1" spans="2:19">
      <c r="B1" s="81"/>
      <c r="C1" s="81"/>
      <c r="R1" s="2"/>
      <c r="S1" s="2" t="s">
        <v>401</v>
      </c>
    </row>
    <row r="2" ht="41.25" customHeight="1" spans="1:19">
      <c r="A2" s="70" t="str">
        <f>"2025"&amp;"年部门政府采购预算表"</f>
        <v>2025年部门政府采购预算表</v>
      </c>
      <c r="B2" s="64"/>
      <c r="C2" s="64"/>
      <c r="D2" s="3"/>
      <c r="E2" s="3"/>
      <c r="F2" s="3"/>
      <c r="G2" s="3"/>
      <c r="H2" s="3"/>
      <c r="I2" s="3"/>
      <c r="J2" s="3"/>
      <c r="K2" s="3"/>
      <c r="L2" s="3"/>
      <c r="M2" s="64"/>
      <c r="N2" s="3"/>
      <c r="O2" s="3"/>
      <c r="P2" s="64"/>
      <c r="Q2" s="3"/>
      <c r="R2" s="64"/>
      <c r="S2" s="64"/>
    </row>
    <row r="3" ht="18.75" customHeight="1" spans="1:19">
      <c r="A3" s="105" t="str">
        <f>"单位名称："&amp;"中国共产党禄劝彝族苗族自治县委员会党校"</f>
        <v>单位名称：中国共产党禄劝彝族苗族自治县委员会党校</v>
      </c>
      <c r="B3" s="83"/>
      <c r="C3" s="83"/>
      <c r="D3" s="6"/>
      <c r="E3" s="6"/>
      <c r="F3" s="6"/>
      <c r="G3" s="6"/>
      <c r="H3" s="6"/>
      <c r="I3" s="6"/>
      <c r="J3" s="6"/>
      <c r="K3" s="6"/>
      <c r="L3" s="6"/>
      <c r="R3" s="7"/>
      <c r="S3" s="117" t="s">
        <v>1</v>
      </c>
    </row>
    <row r="4" ht="15.75" customHeight="1" spans="1:19">
      <c r="A4" s="9" t="s">
        <v>183</v>
      </c>
      <c r="B4" s="84" t="s">
        <v>184</v>
      </c>
      <c r="C4" s="84" t="s">
        <v>402</v>
      </c>
      <c r="D4" s="85" t="s">
        <v>403</v>
      </c>
      <c r="E4" s="85" t="s">
        <v>404</v>
      </c>
      <c r="F4" s="85" t="s">
        <v>405</v>
      </c>
      <c r="G4" s="85" t="s">
        <v>406</v>
      </c>
      <c r="H4" s="85" t="s">
        <v>407</v>
      </c>
      <c r="I4" s="95" t="s">
        <v>191</v>
      </c>
      <c r="J4" s="95"/>
      <c r="K4" s="95"/>
      <c r="L4" s="95"/>
      <c r="M4" s="96"/>
      <c r="N4" s="95"/>
      <c r="O4" s="95"/>
      <c r="P4" s="78"/>
      <c r="Q4" s="95"/>
      <c r="R4" s="96"/>
      <c r="S4" s="79"/>
    </row>
    <row r="5" ht="17.25" customHeight="1" spans="1:19">
      <c r="A5" s="14"/>
      <c r="B5" s="86"/>
      <c r="C5" s="86"/>
      <c r="D5" s="87"/>
      <c r="E5" s="87"/>
      <c r="F5" s="87"/>
      <c r="G5" s="87"/>
      <c r="H5" s="87"/>
      <c r="I5" s="87" t="s">
        <v>55</v>
      </c>
      <c r="J5" s="87" t="s">
        <v>58</v>
      </c>
      <c r="K5" s="87" t="s">
        <v>408</v>
      </c>
      <c r="L5" s="87" t="s">
        <v>409</v>
      </c>
      <c r="M5" s="97" t="s">
        <v>410</v>
      </c>
      <c r="N5" s="98" t="s">
        <v>411</v>
      </c>
      <c r="O5" s="98"/>
      <c r="P5" s="103"/>
      <c r="Q5" s="98"/>
      <c r="R5" s="104"/>
      <c r="S5" s="88"/>
    </row>
    <row r="6" ht="54" customHeight="1" spans="1:19">
      <c r="A6" s="17"/>
      <c r="B6" s="88"/>
      <c r="C6" s="88"/>
      <c r="D6" s="89"/>
      <c r="E6" s="89"/>
      <c r="F6" s="89"/>
      <c r="G6" s="89"/>
      <c r="H6" s="89"/>
      <c r="I6" s="89"/>
      <c r="J6" s="89" t="s">
        <v>57</v>
      </c>
      <c r="K6" s="89"/>
      <c r="L6" s="89"/>
      <c r="M6" s="99"/>
      <c r="N6" s="89" t="s">
        <v>57</v>
      </c>
      <c r="O6" s="89" t="s">
        <v>64</v>
      </c>
      <c r="P6" s="88" t="s">
        <v>65</v>
      </c>
      <c r="Q6" s="89" t="s">
        <v>66</v>
      </c>
      <c r="R6" s="99" t="s">
        <v>67</v>
      </c>
      <c r="S6" s="88" t="s">
        <v>68</v>
      </c>
    </row>
    <row r="7" ht="18" customHeight="1" spans="1:19">
      <c r="A7" s="106">
        <v>1</v>
      </c>
      <c r="B7" s="106" t="s">
        <v>352</v>
      </c>
      <c r="C7" s="107">
        <v>3</v>
      </c>
      <c r="D7" s="107">
        <v>4</v>
      </c>
      <c r="E7" s="106">
        <v>5</v>
      </c>
      <c r="F7" s="106">
        <v>6</v>
      </c>
      <c r="G7" s="106">
        <v>7</v>
      </c>
      <c r="H7" s="106">
        <v>8</v>
      </c>
      <c r="I7" s="106">
        <v>9</v>
      </c>
      <c r="J7" s="106">
        <v>10</v>
      </c>
      <c r="K7" s="106">
        <v>11</v>
      </c>
      <c r="L7" s="106">
        <v>12</v>
      </c>
      <c r="M7" s="106">
        <v>13</v>
      </c>
      <c r="N7" s="106">
        <v>14</v>
      </c>
      <c r="O7" s="106">
        <v>15</v>
      </c>
      <c r="P7" s="106">
        <v>16</v>
      </c>
      <c r="Q7" s="106">
        <v>17</v>
      </c>
      <c r="R7" s="106">
        <v>18</v>
      </c>
      <c r="S7" s="106">
        <v>19</v>
      </c>
    </row>
    <row r="8" ht="21" customHeight="1" spans="1:19">
      <c r="A8" s="108"/>
      <c r="B8" s="109"/>
      <c r="C8" s="109"/>
      <c r="D8" s="110"/>
      <c r="E8" s="110"/>
      <c r="F8" s="110"/>
      <c r="G8" s="111"/>
      <c r="H8" s="77"/>
      <c r="I8" s="77"/>
      <c r="J8" s="77"/>
      <c r="K8" s="77"/>
      <c r="L8" s="77"/>
      <c r="M8" s="77"/>
      <c r="N8" s="77"/>
      <c r="O8" s="77"/>
      <c r="P8" s="77"/>
      <c r="Q8" s="77"/>
      <c r="R8" s="77"/>
      <c r="S8" s="77"/>
    </row>
    <row r="9" ht="21" customHeight="1" spans="1:19">
      <c r="A9" s="90" t="s">
        <v>174</v>
      </c>
      <c r="B9" s="91"/>
      <c r="C9" s="91"/>
      <c r="D9" s="92"/>
      <c r="E9" s="92"/>
      <c r="F9" s="92"/>
      <c r="G9" s="112"/>
      <c r="H9" s="77"/>
      <c r="I9" s="77"/>
      <c r="J9" s="77"/>
      <c r="K9" s="77"/>
      <c r="L9" s="77"/>
      <c r="M9" s="77"/>
      <c r="N9" s="77"/>
      <c r="O9" s="77"/>
      <c r="P9" s="77"/>
      <c r="Q9" s="77"/>
      <c r="R9" s="77"/>
      <c r="S9" s="77"/>
    </row>
    <row r="10" ht="21" customHeight="1" spans="1:19">
      <c r="A10" s="113" t="s">
        <v>412</v>
      </c>
      <c r="B10" s="114"/>
      <c r="C10" s="114"/>
      <c r="D10" s="113"/>
      <c r="E10" s="113"/>
      <c r="F10" s="113"/>
      <c r="G10" s="115"/>
      <c r="H10" s="116"/>
      <c r="I10" s="116"/>
      <c r="J10" s="116"/>
      <c r="K10" s="116"/>
      <c r="L10" s="116"/>
      <c r="M10" s="116"/>
      <c r="N10" s="116"/>
      <c r="O10" s="116"/>
      <c r="P10" s="116"/>
      <c r="Q10" s="116"/>
      <c r="R10" s="116"/>
      <c r="S10" s="116"/>
    </row>
  </sheetData>
  <mergeCells count="19">
    <mergeCell ref="A2:S2"/>
    <mergeCell ref="A3:H3"/>
    <mergeCell ref="I4:S4"/>
    <mergeCell ref="N5:S5"/>
    <mergeCell ref="A9:G9"/>
    <mergeCell ref="A10:S10"/>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96" right="0.96" top="0.72" bottom="0.72" header="0" footer="0"/>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T9"/>
  <sheetViews>
    <sheetView showZeros="0" topLeftCell="H1" workbookViewId="0">
      <selection activeCell="A13" sqref="$A13:$XFD14"/>
    </sheetView>
  </sheetViews>
  <sheetFormatPr defaultColWidth="9.14166666666667" defaultRowHeight="14.25" customHeight="1"/>
  <cols>
    <col min="1" max="5" width="39.1416666666667" customWidth="1"/>
    <col min="6" max="6" width="27.575" customWidth="1"/>
    <col min="7" max="7" width="28.575" customWidth="1"/>
    <col min="8" max="8" width="28.1416666666667" customWidth="1"/>
    <col min="9" max="9" width="39.1416666666667" customWidth="1"/>
    <col min="10" max="18" width="20.425" customWidth="1"/>
    <col min="19" max="20" width="20.2833333333333" customWidth="1"/>
  </cols>
  <sheetData>
    <row r="1" ht="16.5" customHeight="1" spans="1:20">
      <c r="A1" s="74"/>
      <c r="B1" s="81"/>
      <c r="C1" s="81"/>
      <c r="D1" s="81"/>
      <c r="E1" s="81"/>
      <c r="F1" s="81"/>
      <c r="G1" s="81"/>
      <c r="H1" s="74"/>
      <c r="I1" s="74"/>
      <c r="J1" s="74"/>
      <c r="K1" s="74"/>
      <c r="L1" s="74"/>
      <c r="M1" s="74"/>
      <c r="N1" s="93"/>
      <c r="O1" s="74"/>
      <c r="P1" s="74"/>
      <c r="Q1" s="81"/>
      <c r="R1" s="74"/>
      <c r="S1" s="101"/>
      <c r="T1" s="101" t="s">
        <v>413</v>
      </c>
    </row>
    <row r="2" ht="41.25" customHeight="1" spans="1:20">
      <c r="A2" s="70" t="str">
        <f>"2025"&amp;"年部门政府购买服务预算表"</f>
        <v>2025年部门政府购买服务预算表</v>
      </c>
      <c r="B2" s="64"/>
      <c r="C2" s="64"/>
      <c r="D2" s="64"/>
      <c r="E2" s="64"/>
      <c r="F2" s="64"/>
      <c r="G2" s="64"/>
      <c r="H2" s="82"/>
      <c r="I2" s="82"/>
      <c r="J2" s="82"/>
      <c r="K2" s="82"/>
      <c r="L2" s="82"/>
      <c r="M2" s="82"/>
      <c r="N2" s="94"/>
      <c r="O2" s="82"/>
      <c r="P2" s="82"/>
      <c r="Q2" s="64"/>
      <c r="R2" s="82"/>
      <c r="S2" s="94"/>
      <c r="T2" s="64"/>
    </row>
    <row r="3" ht="22.5" customHeight="1" spans="1:20">
      <c r="A3" s="71" t="str">
        <f>"单位名称："&amp;"中国共产党禄劝彝族苗族自治县委员会党校"</f>
        <v>单位名称：中国共产党禄劝彝族苗族自治县委员会党校</v>
      </c>
      <c r="B3" s="83"/>
      <c r="C3" s="83"/>
      <c r="D3" s="83"/>
      <c r="E3" s="83"/>
      <c r="F3" s="83"/>
      <c r="G3" s="83"/>
      <c r="H3" s="72"/>
      <c r="I3" s="72"/>
      <c r="J3" s="72"/>
      <c r="K3" s="72"/>
      <c r="L3" s="72"/>
      <c r="M3" s="72"/>
      <c r="N3" s="93"/>
      <c r="O3" s="74"/>
      <c r="P3" s="74"/>
      <c r="Q3" s="81"/>
      <c r="R3" s="74"/>
      <c r="S3" s="102"/>
      <c r="T3" s="101" t="s">
        <v>1</v>
      </c>
    </row>
    <row r="4" ht="24" customHeight="1" spans="1:20">
      <c r="A4" s="9" t="s">
        <v>183</v>
      </c>
      <c r="B4" s="84" t="s">
        <v>184</v>
      </c>
      <c r="C4" s="84" t="s">
        <v>402</v>
      </c>
      <c r="D4" s="84" t="s">
        <v>414</v>
      </c>
      <c r="E4" s="84" t="s">
        <v>415</v>
      </c>
      <c r="F4" s="84" t="s">
        <v>416</v>
      </c>
      <c r="G4" s="84" t="s">
        <v>417</v>
      </c>
      <c r="H4" s="85" t="s">
        <v>418</v>
      </c>
      <c r="I4" s="85" t="s">
        <v>419</v>
      </c>
      <c r="J4" s="95" t="s">
        <v>191</v>
      </c>
      <c r="K4" s="95"/>
      <c r="L4" s="95"/>
      <c r="M4" s="95"/>
      <c r="N4" s="96"/>
      <c r="O4" s="95"/>
      <c r="P4" s="95"/>
      <c r="Q4" s="78"/>
      <c r="R4" s="95"/>
      <c r="S4" s="96"/>
      <c r="T4" s="79"/>
    </row>
    <row r="5" ht="24" customHeight="1" spans="1:20">
      <c r="A5" s="14"/>
      <c r="B5" s="86"/>
      <c r="C5" s="86"/>
      <c r="D5" s="86"/>
      <c r="E5" s="86"/>
      <c r="F5" s="86"/>
      <c r="G5" s="86"/>
      <c r="H5" s="87"/>
      <c r="I5" s="87"/>
      <c r="J5" s="87" t="s">
        <v>55</v>
      </c>
      <c r="K5" s="87" t="s">
        <v>58</v>
      </c>
      <c r="L5" s="87" t="s">
        <v>408</v>
      </c>
      <c r="M5" s="87" t="s">
        <v>409</v>
      </c>
      <c r="N5" s="97" t="s">
        <v>410</v>
      </c>
      <c r="O5" s="98" t="s">
        <v>411</v>
      </c>
      <c r="P5" s="98"/>
      <c r="Q5" s="103"/>
      <c r="R5" s="98"/>
      <c r="S5" s="104"/>
      <c r="T5" s="88"/>
    </row>
    <row r="6" ht="54" customHeight="1" spans="1:20">
      <c r="A6" s="17"/>
      <c r="B6" s="88"/>
      <c r="C6" s="88"/>
      <c r="D6" s="88"/>
      <c r="E6" s="88"/>
      <c r="F6" s="88"/>
      <c r="G6" s="88"/>
      <c r="H6" s="89"/>
      <c r="I6" s="89"/>
      <c r="J6" s="89"/>
      <c r="K6" s="89" t="s">
        <v>57</v>
      </c>
      <c r="L6" s="89"/>
      <c r="M6" s="89"/>
      <c r="N6" s="99"/>
      <c r="O6" s="89" t="s">
        <v>57</v>
      </c>
      <c r="P6" s="89" t="s">
        <v>64</v>
      </c>
      <c r="Q6" s="88" t="s">
        <v>65</v>
      </c>
      <c r="R6" s="89" t="s">
        <v>66</v>
      </c>
      <c r="S6" s="99" t="s">
        <v>67</v>
      </c>
      <c r="T6" s="88" t="s">
        <v>68</v>
      </c>
    </row>
    <row r="7" ht="17.25" customHeight="1" spans="1:20">
      <c r="A7" s="18">
        <v>1</v>
      </c>
      <c r="B7" s="88">
        <v>2</v>
      </c>
      <c r="C7" s="18">
        <v>3</v>
      </c>
      <c r="D7" s="18">
        <v>4</v>
      </c>
      <c r="E7" s="88">
        <v>5</v>
      </c>
      <c r="F7" s="18">
        <v>6</v>
      </c>
      <c r="G7" s="18">
        <v>7</v>
      </c>
      <c r="H7" s="88">
        <v>8</v>
      </c>
      <c r="I7" s="18">
        <v>9</v>
      </c>
      <c r="J7" s="18">
        <v>10</v>
      </c>
      <c r="K7" s="88">
        <v>11</v>
      </c>
      <c r="L7" s="18">
        <v>12</v>
      </c>
      <c r="M7" s="18">
        <v>13</v>
      </c>
      <c r="N7" s="88">
        <v>14</v>
      </c>
      <c r="O7" s="18">
        <v>15</v>
      </c>
      <c r="P7" s="18">
        <v>16</v>
      </c>
      <c r="Q7" s="88">
        <v>17</v>
      </c>
      <c r="R7" s="18">
        <v>18</v>
      </c>
      <c r="S7" s="18">
        <v>19</v>
      </c>
      <c r="T7" s="18">
        <v>20</v>
      </c>
    </row>
    <row r="8" ht="21" customHeight="1" spans="1:20">
      <c r="A8" s="23"/>
      <c r="B8" s="23"/>
      <c r="C8" s="23"/>
      <c r="D8" s="23"/>
      <c r="E8" s="23"/>
      <c r="F8" s="23"/>
      <c r="G8" s="23"/>
      <c r="H8" s="23"/>
      <c r="I8" s="23"/>
      <c r="J8" s="77"/>
      <c r="K8" s="77"/>
      <c r="L8" s="77"/>
      <c r="M8" s="77"/>
      <c r="N8" s="77"/>
      <c r="O8" s="77"/>
      <c r="P8" s="77"/>
      <c r="Q8" s="77"/>
      <c r="R8" s="77"/>
      <c r="S8" s="77"/>
      <c r="T8" s="77"/>
    </row>
    <row r="9" ht="21" customHeight="1" spans="1:20">
      <c r="A9" s="90" t="s">
        <v>174</v>
      </c>
      <c r="B9" s="91"/>
      <c r="C9" s="91"/>
      <c r="D9" s="91"/>
      <c r="E9" s="91"/>
      <c r="F9" s="91"/>
      <c r="G9" s="91"/>
      <c r="H9" s="92"/>
      <c r="I9" s="100"/>
      <c r="J9" s="77"/>
      <c r="K9" s="77"/>
      <c r="L9" s="77"/>
      <c r="M9" s="77"/>
      <c r="N9" s="77"/>
      <c r="O9" s="77"/>
      <c r="P9" s="77"/>
      <c r="Q9" s="77"/>
      <c r="R9" s="77"/>
      <c r="S9" s="77"/>
      <c r="T9" s="77"/>
    </row>
  </sheetData>
  <mergeCells count="19">
    <mergeCell ref="A2:T2"/>
    <mergeCell ref="A3:I3"/>
    <mergeCell ref="J4:T4"/>
    <mergeCell ref="O5:T5"/>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rintOptions horizontalCentered="1"/>
  <pageMargins left="0.96" right="0.96" top="0.72" bottom="0.72" header="0" footer="0"/>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8"/>
  <sheetViews>
    <sheetView showZeros="0" workbookViewId="0">
      <selection activeCell="A13" sqref="$A13:$XFD14"/>
    </sheetView>
  </sheetViews>
  <sheetFormatPr defaultColWidth="9.14166666666667" defaultRowHeight="14.25" customHeight="1" outlineLevelRow="7"/>
  <cols>
    <col min="1" max="1" width="37.7083333333333" customWidth="1"/>
    <col min="2" max="24" width="20" customWidth="1"/>
  </cols>
  <sheetData>
    <row r="1" ht="17.25" customHeight="1" spans="4:24">
      <c r="D1" s="69"/>
      <c r="W1" s="2"/>
      <c r="X1" s="2" t="s">
        <v>420</v>
      </c>
    </row>
    <row r="2" ht="41.25" customHeight="1" spans="1:24">
      <c r="A2" s="70" t="str">
        <f>"2025"&amp;"年对下转移支付预算表"</f>
        <v>2025年对下转移支付预算表</v>
      </c>
      <c r="B2" s="3"/>
      <c r="C2" s="3"/>
      <c r="D2" s="3"/>
      <c r="E2" s="3"/>
      <c r="F2" s="3"/>
      <c r="G2" s="3"/>
      <c r="H2" s="3"/>
      <c r="I2" s="3"/>
      <c r="J2" s="3"/>
      <c r="K2" s="3"/>
      <c r="L2" s="3"/>
      <c r="M2" s="3"/>
      <c r="N2" s="3"/>
      <c r="O2" s="3"/>
      <c r="P2" s="3"/>
      <c r="Q2" s="3"/>
      <c r="R2" s="3"/>
      <c r="S2" s="3"/>
      <c r="T2" s="3"/>
      <c r="U2" s="3"/>
      <c r="V2" s="3"/>
      <c r="W2" s="64"/>
      <c r="X2" s="64"/>
    </row>
    <row r="3" ht="18" customHeight="1" spans="1:24">
      <c r="A3" s="71" t="str">
        <f>"单位名称："&amp;"中国共产党禄劝彝族苗族自治县委员会党校"</f>
        <v>单位名称：中国共产党禄劝彝族苗族自治县委员会党校</v>
      </c>
      <c r="B3" s="72"/>
      <c r="C3" s="72"/>
      <c r="D3" s="73"/>
      <c r="E3" s="74"/>
      <c r="F3" s="74"/>
      <c r="G3" s="74"/>
      <c r="H3" s="74"/>
      <c r="I3" s="74"/>
      <c r="W3" s="7"/>
      <c r="X3" s="7" t="s">
        <v>1</v>
      </c>
    </row>
    <row r="4" ht="19.5" customHeight="1" spans="1:24">
      <c r="A4" s="27" t="s">
        <v>421</v>
      </c>
      <c r="B4" s="10" t="s">
        <v>191</v>
      </c>
      <c r="C4" s="11"/>
      <c r="D4" s="11"/>
      <c r="E4" s="10" t="s">
        <v>422</v>
      </c>
      <c r="F4" s="11"/>
      <c r="G4" s="11"/>
      <c r="H4" s="11"/>
      <c r="I4" s="11"/>
      <c r="J4" s="11"/>
      <c r="K4" s="11"/>
      <c r="L4" s="11"/>
      <c r="M4" s="11"/>
      <c r="N4" s="11"/>
      <c r="O4" s="11"/>
      <c r="P4" s="11"/>
      <c r="Q4" s="11"/>
      <c r="R4" s="11"/>
      <c r="S4" s="11"/>
      <c r="T4" s="11"/>
      <c r="U4" s="11"/>
      <c r="V4" s="11"/>
      <c r="W4" s="78"/>
      <c r="X4" s="79"/>
    </row>
    <row r="5" ht="40.5" customHeight="1" spans="1:24">
      <c r="A5" s="18"/>
      <c r="B5" s="28" t="s">
        <v>55</v>
      </c>
      <c r="C5" s="9" t="s">
        <v>58</v>
      </c>
      <c r="D5" s="75" t="s">
        <v>408</v>
      </c>
      <c r="E5" s="47" t="s">
        <v>423</v>
      </c>
      <c r="F5" s="47" t="s">
        <v>424</v>
      </c>
      <c r="G5" s="47" t="s">
        <v>425</v>
      </c>
      <c r="H5" s="47" t="s">
        <v>426</v>
      </c>
      <c r="I5" s="47" t="s">
        <v>427</v>
      </c>
      <c r="J5" s="47" t="s">
        <v>428</v>
      </c>
      <c r="K5" s="47" t="s">
        <v>429</v>
      </c>
      <c r="L5" s="47" t="s">
        <v>430</v>
      </c>
      <c r="M5" s="47" t="s">
        <v>431</v>
      </c>
      <c r="N5" s="47" t="s">
        <v>432</v>
      </c>
      <c r="O5" s="47" t="s">
        <v>433</v>
      </c>
      <c r="P5" s="47" t="s">
        <v>434</v>
      </c>
      <c r="Q5" s="47" t="s">
        <v>435</v>
      </c>
      <c r="R5" s="47" t="s">
        <v>436</v>
      </c>
      <c r="S5" s="47" t="s">
        <v>437</v>
      </c>
      <c r="T5" s="47" t="s">
        <v>438</v>
      </c>
      <c r="U5" s="47" t="s">
        <v>439</v>
      </c>
      <c r="V5" s="47" t="s">
        <v>440</v>
      </c>
      <c r="W5" s="47" t="s">
        <v>441</v>
      </c>
      <c r="X5" s="80" t="s">
        <v>442</v>
      </c>
    </row>
    <row r="6" ht="19.5" customHeight="1" spans="1:24">
      <c r="A6" s="19">
        <v>1</v>
      </c>
      <c r="B6" s="19">
        <v>5843396.52</v>
      </c>
      <c r="C6" s="19">
        <v>3</v>
      </c>
      <c r="D6" s="76">
        <v>4</v>
      </c>
      <c r="E6" s="35">
        <v>5</v>
      </c>
      <c r="F6" s="19">
        <v>6</v>
      </c>
      <c r="G6" s="19">
        <v>7</v>
      </c>
      <c r="H6" s="76">
        <v>8</v>
      </c>
      <c r="I6" s="19">
        <v>9</v>
      </c>
      <c r="J6" s="19">
        <v>10</v>
      </c>
      <c r="K6" s="19">
        <v>11</v>
      </c>
      <c r="L6" s="76">
        <v>12</v>
      </c>
      <c r="M6" s="19">
        <v>13</v>
      </c>
      <c r="N6" s="19">
        <v>14</v>
      </c>
      <c r="O6" s="19">
        <v>15</v>
      </c>
      <c r="P6" s="76">
        <v>16</v>
      </c>
      <c r="Q6" s="19">
        <v>17</v>
      </c>
      <c r="R6" s="19">
        <v>18</v>
      </c>
      <c r="S6" s="19">
        <v>19</v>
      </c>
      <c r="T6" s="76">
        <v>20</v>
      </c>
      <c r="U6" s="76">
        <v>21</v>
      </c>
      <c r="V6" s="76">
        <v>22</v>
      </c>
      <c r="W6" s="35">
        <v>23</v>
      </c>
      <c r="X6" s="35">
        <v>24</v>
      </c>
    </row>
    <row r="7" ht="19.5" customHeight="1" spans="1:24">
      <c r="A7" s="29"/>
      <c r="B7" s="77"/>
      <c r="C7" s="77"/>
      <c r="D7" s="77"/>
      <c r="E7" s="77"/>
      <c r="F7" s="77"/>
      <c r="G7" s="77"/>
      <c r="H7" s="77"/>
      <c r="I7" s="77"/>
      <c r="J7" s="77"/>
      <c r="K7" s="77"/>
      <c r="L7" s="77"/>
      <c r="M7" s="77"/>
      <c r="N7" s="77"/>
      <c r="O7" s="77"/>
      <c r="P7" s="77"/>
      <c r="Q7" s="77"/>
      <c r="R7" s="77"/>
      <c r="S7" s="77"/>
      <c r="T7" s="77"/>
      <c r="U7" s="77"/>
      <c r="V7" s="77"/>
      <c r="W7" s="77"/>
      <c r="X7" s="77"/>
    </row>
    <row r="8" ht="19.5" customHeight="1" spans="1:24">
      <c r="A8" s="67"/>
      <c r="B8" s="77"/>
      <c r="C8" s="77"/>
      <c r="D8" s="77"/>
      <c r="E8" s="77"/>
      <c r="F8" s="77"/>
      <c r="G8" s="77"/>
      <c r="H8" s="77"/>
      <c r="I8" s="77"/>
      <c r="J8" s="77"/>
      <c r="K8" s="77"/>
      <c r="L8" s="77"/>
      <c r="M8" s="77"/>
      <c r="N8" s="77"/>
      <c r="O8" s="77"/>
      <c r="P8" s="77"/>
      <c r="Q8" s="77"/>
      <c r="R8" s="77"/>
      <c r="S8" s="77"/>
      <c r="T8" s="77"/>
      <c r="U8" s="77"/>
      <c r="V8" s="77"/>
      <c r="W8" s="77"/>
      <c r="X8" s="77"/>
    </row>
  </sheetData>
  <mergeCells count="5">
    <mergeCell ref="A2:X2"/>
    <mergeCell ref="A3:I3"/>
    <mergeCell ref="B4:D4"/>
    <mergeCell ref="E4:X4"/>
    <mergeCell ref="A4:A5"/>
  </mergeCells>
  <printOptions horizontalCentered="1"/>
  <pageMargins left="0.96" right="0.96" top="0.72" bottom="0.72" header="0" footer="0"/>
  <pageSetup paperSize="9" scale="57"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7"/>
  <sheetViews>
    <sheetView showZeros="0" workbookViewId="0">
      <selection activeCell="A13" sqref="$A13:$XFD14"/>
    </sheetView>
  </sheetViews>
  <sheetFormatPr defaultColWidth="9.14166666666667" defaultRowHeight="12" customHeight="1" outlineLevelRow="6"/>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6.5" customHeight="1" spans="10:10">
      <c r="J1" s="2" t="s">
        <v>443</v>
      </c>
    </row>
    <row r="2" ht="41.25" customHeight="1" spans="1:10">
      <c r="A2" s="63" t="str">
        <f>"2025"&amp;"年对下转移支付绩效目标表"</f>
        <v>2025年对下转移支付绩效目标表</v>
      </c>
      <c r="B2" s="3"/>
      <c r="C2" s="3"/>
      <c r="D2" s="3"/>
      <c r="E2" s="3"/>
      <c r="F2" s="64"/>
      <c r="G2" s="3"/>
      <c r="H2" s="64"/>
      <c r="I2" s="64"/>
      <c r="J2" s="3"/>
    </row>
    <row r="3" ht="17.25" customHeight="1" spans="1:1">
      <c r="A3" s="4" t="str">
        <f>"单位名称："&amp;"中国共产党禄劝彝族苗族自治县委员会党校"</f>
        <v>单位名称：中国共产党禄劝彝族苗族自治县委员会党校</v>
      </c>
    </row>
    <row r="4" ht="44.25" customHeight="1" spans="1:10">
      <c r="A4" s="65" t="s">
        <v>421</v>
      </c>
      <c r="B4" s="65" t="s">
        <v>291</v>
      </c>
      <c r="C4" s="65" t="s">
        <v>292</v>
      </c>
      <c r="D4" s="65" t="s">
        <v>293</v>
      </c>
      <c r="E4" s="65" t="s">
        <v>294</v>
      </c>
      <c r="F4" s="66" t="s">
        <v>295</v>
      </c>
      <c r="G4" s="65" t="s">
        <v>296</v>
      </c>
      <c r="H4" s="66" t="s">
        <v>297</v>
      </c>
      <c r="I4" s="66" t="s">
        <v>298</v>
      </c>
      <c r="J4" s="65" t="s">
        <v>299</v>
      </c>
    </row>
    <row r="5" ht="14.25" customHeight="1" spans="1:10">
      <c r="A5" s="65">
        <v>1</v>
      </c>
      <c r="B5" s="65">
        <v>2</v>
      </c>
      <c r="C5" s="65">
        <v>3</v>
      </c>
      <c r="D5" s="65">
        <v>4</v>
      </c>
      <c r="E5" s="65">
        <v>5</v>
      </c>
      <c r="F5" s="66">
        <v>6</v>
      </c>
      <c r="G5" s="65">
        <v>7</v>
      </c>
      <c r="H5" s="66">
        <v>8</v>
      </c>
      <c r="I5" s="66">
        <v>9</v>
      </c>
      <c r="J5" s="65">
        <v>10</v>
      </c>
    </row>
    <row r="6" ht="42" customHeight="1" spans="1:10">
      <c r="A6" s="29"/>
      <c r="B6" s="67">
        <v>5843396.52</v>
      </c>
      <c r="C6" s="67"/>
      <c r="D6" s="67"/>
      <c r="E6" s="53"/>
      <c r="F6" s="68"/>
      <c r="G6" s="53"/>
      <c r="H6" s="68"/>
      <c r="I6" s="68"/>
      <c r="J6" s="53"/>
    </row>
    <row r="7" ht="42" customHeight="1" spans="1:10">
      <c r="A7" s="29"/>
      <c r="B7" s="20"/>
      <c r="C7" s="20"/>
      <c r="D7" s="20"/>
      <c r="E7" s="29"/>
      <c r="F7" s="20"/>
      <c r="G7" s="29"/>
      <c r="H7" s="20"/>
      <c r="I7" s="20"/>
      <c r="J7" s="29"/>
    </row>
  </sheetData>
  <mergeCells count="2">
    <mergeCell ref="A2:J2"/>
    <mergeCell ref="A3:H3"/>
  </mergeCells>
  <printOptions horizontalCentered="1"/>
  <pageMargins left="0.96" right="0.96" top="0.72" bottom="0.72" header="0" footer="0"/>
  <pageSetup paperSize="9" scale="6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I8"/>
  <sheetViews>
    <sheetView showZeros="0" topLeftCell="E1" workbookViewId="0">
      <selection activeCell="A13" sqref="$A13:$XFD14"/>
    </sheetView>
  </sheetViews>
  <sheetFormatPr defaultColWidth="10.425" defaultRowHeight="14.25" customHeight="1" outlineLevelRow="7"/>
  <cols>
    <col min="1" max="3" width="33.7083333333333" customWidth="1"/>
    <col min="4" max="4" width="45.575" customWidth="1"/>
    <col min="5" max="5" width="27.575" customWidth="1"/>
    <col min="6" max="6" width="21.7083333333333" customWidth="1"/>
    <col min="7" max="9" width="26.2833333333333" customWidth="1"/>
  </cols>
  <sheetData>
    <row r="1" customHeight="1" spans="1:9">
      <c r="A1" s="37" t="s">
        <v>444</v>
      </c>
      <c r="B1" s="38"/>
      <c r="C1" s="38"/>
      <c r="D1" s="39"/>
      <c r="E1" s="39"/>
      <c r="F1" s="39"/>
      <c r="G1" s="38"/>
      <c r="H1" s="38"/>
      <c r="I1" s="39"/>
    </row>
    <row r="2" ht="41.25" customHeight="1" spans="1:9">
      <c r="A2" s="40" t="str">
        <f>"2025"&amp;"年新增资产配置预算表"</f>
        <v>2025年新增资产配置预算表</v>
      </c>
      <c r="B2" s="41"/>
      <c r="C2" s="41"/>
      <c r="D2" s="42"/>
      <c r="E2" s="42"/>
      <c r="F2" s="42"/>
      <c r="G2" s="41"/>
      <c r="H2" s="41"/>
      <c r="I2" s="42"/>
    </row>
    <row r="3" customHeight="1" spans="1:9">
      <c r="A3" s="43" t="str">
        <f>"单位名称："&amp;"中国共产党禄劝彝族苗族自治县委员会党校"</f>
        <v>单位名称：中国共产党禄劝彝族苗族自治县委员会党校</v>
      </c>
      <c r="B3" s="44"/>
      <c r="C3" s="44"/>
      <c r="D3" s="45"/>
      <c r="F3" s="42"/>
      <c r="G3" s="41"/>
      <c r="H3" s="41"/>
      <c r="I3" s="62" t="s">
        <v>1</v>
      </c>
    </row>
    <row r="4" ht="28.5" customHeight="1" spans="1:9">
      <c r="A4" s="46" t="s">
        <v>183</v>
      </c>
      <c r="B4" s="47" t="s">
        <v>184</v>
      </c>
      <c r="C4" s="48" t="s">
        <v>445</v>
      </c>
      <c r="D4" s="46" t="s">
        <v>446</v>
      </c>
      <c r="E4" s="46" t="s">
        <v>447</v>
      </c>
      <c r="F4" s="46" t="s">
        <v>448</v>
      </c>
      <c r="G4" s="47" t="s">
        <v>449</v>
      </c>
      <c r="H4" s="35"/>
      <c r="I4" s="46"/>
    </row>
    <row r="5" ht="21" customHeight="1" spans="1:9">
      <c r="A5" s="48"/>
      <c r="B5" s="49"/>
      <c r="C5" s="49"/>
      <c r="D5" s="50"/>
      <c r="E5" s="49"/>
      <c r="F5" s="49"/>
      <c r="G5" s="47" t="s">
        <v>406</v>
      </c>
      <c r="H5" s="47" t="s">
        <v>450</v>
      </c>
      <c r="I5" s="47" t="s">
        <v>451</v>
      </c>
    </row>
    <row r="6" ht="17.25" customHeight="1" spans="1:9">
      <c r="A6" s="51" t="s">
        <v>83</v>
      </c>
      <c r="B6" s="52">
        <v>5843396.52</v>
      </c>
      <c r="C6" s="51" t="s">
        <v>84</v>
      </c>
      <c r="D6" s="53" t="s">
        <v>85</v>
      </c>
      <c r="E6" s="51" t="s">
        <v>86</v>
      </c>
      <c r="F6" s="52" t="s">
        <v>87</v>
      </c>
      <c r="G6" s="54" t="s">
        <v>88</v>
      </c>
      <c r="H6" s="53" t="s">
        <v>89</v>
      </c>
      <c r="I6" s="53">
        <v>9</v>
      </c>
    </row>
    <row r="7" ht="19.5" customHeight="1" spans="1:9">
      <c r="A7" s="55"/>
      <c r="B7" s="31"/>
      <c r="C7" s="31"/>
      <c r="D7" s="29"/>
      <c r="E7" s="20"/>
      <c r="F7" s="54"/>
      <c r="G7" s="56"/>
      <c r="H7" s="57"/>
      <c r="I7" s="57"/>
    </row>
    <row r="8" ht="19.5" customHeight="1" spans="1:9">
      <c r="A8" s="58" t="s">
        <v>55</v>
      </c>
      <c r="B8" s="59"/>
      <c r="C8" s="59"/>
      <c r="D8" s="60"/>
      <c r="E8" s="61"/>
      <c r="F8" s="61"/>
      <c r="G8" s="56"/>
      <c r="H8" s="57"/>
      <c r="I8" s="57"/>
    </row>
  </sheetData>
  <mergeCells count="11">
    <mergeCell ref="A1:I1"/>
    <mergeCell ref="A2:I2"/>
    <mergeCell ref="A3:C3"/>
    <mergeCell ref="G4:I4"/>
    <mergeCell ref="A8:F8"/>
    <mergeCell ref="A4:A5"/>
    <mergeCell ref="B4:B5"/>
    <mergeCell ref="C4:C5"/>
    <mergeCell ref="D4:D5"/>
    <mergeCell ref="E4:E5"/>
    <mergeCell ref="F4:F5"/>
  </mergeCells>
  <pageMargins left="0.67" right="0.67" top="0.72" bottom="0.72" header="0.28" footer="0.28"/>
  <pageSetup paperSize="9" fitToWidth="0"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0"/>
  <sheetViews>
    <sheetView showZeros="0" topLeftCell="F1" workbookViewId="0">
      <selection activeCell="A13" sqref="$A13:$XFD14"/>
    </sheetView>
  </sheetViews>
  <sheetFormatPr defaultColWidth="9.14166666666667" defaultRowHeight="14.25" customHeight="1"/>
  <cols>
    <col min="1" max="1" width="19.2833333333333" customWidth="1"/>
    <col min="2" max="2" width="33.85" customWidth="1"/>
    <col min="3" max="3" width="23.85" customWidth="1"/>
    <col min="4" max="4" width="11.1416666666667" customWidth="1"/>
    <col min="5" max="5" width="17.7083333333333" customWidth="1"/>
    <col min="6" max="6" width="9.85" customWidth="1"/>
    <col min="7" max="7" width="17.7083333333333" customWidth="1"/>
    <col min="8" max="11" width="23.1416666666667" customWidth="1"/>
  </cols>
  <sheetData>
    <row r="1" customHeight="1" spans="4:11">
      <c r="D1" s="1"/>
      <c r="E1" s="1"/>
      <c r="F1" s="1"/>
      <c r="G1" s="1"/>
      <c r="K1" s="2" t="s">
        <v>452</v>
      </c>
    </row>
    <row r="2" ht="41.25" customHeight="1" spans="1:11">
      <c r="A2" s="3" t="str">
        <f>"2025"&amp;"年上级转移支付补助项目支出预算表"</f>
        <v>2025年上级转移支付补助项目支出预算表</v>
      </c>
      <c r="B2" s="3"/>
      <c r="C2" s="3"/>
      <c r="D2" s="3"/>
      <c r="E2" s="3"/>
      <c r="F2" s="3"/>
      <c r="G2" s="3"/>
      <c r="H2" s="3"/>
      <c r="I2" s="3"/>
      <c r="J2" s="3"/>
      <c r="K2" s="3"/>
    </row>
    <row r="3" ht="13.5" customHeight="1" spans="1:11">
      <c r="A3" s="4" t="str">
        <f>"单位名称："&amp;"中国共产党禄劝彝族苗族自治县委员会党校"</f>
        <v>单位名称：中国共产党禄劝彝族苗族自治县委员会党校</v>
      </c>
      <c r="B3" s="5"/>
      <c r="C3" s="5"/>
      <c r="D3" s="5"/>
      <c r="E3" s="5"/>
      <c r="F3" s="5"/>
      <c r="G3" s="5"/>
      <c r="H3" s="6"/>
      <c r="I3" s="6"/>
      <c r="J3" s="6"/>
      <c r="K3" s="7" t="s">
        <v>1</v>
      </c>
    </row>
    <row r="4" ht="21.75" customHeight="1" spans="1:11">
      <c r="A4" s="8" t="s">
        <v>268</v>
      </c>
      <c r="B4" s="8" t="s">
        <v>186</v>
      </c>
      <c r="C4" s="8" t="s">
        <v>269</v>
      </c>
      <c r="D4" s="9" t="s">
        <v>187</v>
      </c>
      <c r="E4" s="9" t="s">
        <v>188</v>
      </c>
      <c r="F4" s="9" t="s">
        <v>270</v>
      </c>
      <c r="G4" s="9" t="s">
        <v>271</v>
      </c>
      <c r="H4" s="27" t="s">
        <v>55</v>
      </c>
      <c r="I4" s="10" t="s">
        <v>453</v>
      </c>
      <c r="J4" s="11"/>
      <c r="K4" s="12"/>
    </row>
    <row r="5" ht="21.75" customHeight="1" spans="1:11">
      <c r="A5" s="13"/>
      <c r="B5" s="13"/>
      <c r="C5" s="13"/>
      <c r="D5" s="14"/>
      <c r="E5" s="14"/>
      <c r="F5" s="14"/>
      <c r="G5" s="14"/>
      <c r="H5" s="28"/>
      <c r="I5" s="9" t="s">
        <v>58</v>
      </c>
      <c r="J5" s="9" t="s">
        <v>59</v>
      </c>
      <c r="K5" s="9" t="s">
        <v>60</v>
      </c>
    </row>
    <row r="6" ht="40.5" customHeight="1" spans="1:11">
      <c r="A6" s="16"/>
      <c r="B6" s="16"/>
      <c r="C6" s="16"/>
      <c r="D6" s="17"/>
      <c r="E6" s="17"/>
      <c r="F6" s="17"/>
      <c r="G6" s="17"/>
      <c r="H6" s="18"/>
      <c r="I6" s="17" t="s">
        <v>57</v>
      </c>
      <c r="J6" s="17"/>
      <c r="K6" s="17"/>
    </row>
    <row r="7" ht="15" customHeight="1" spans="1:11">
      <c r="A7" s="19">
        <v>1</v>
      </c>
      <c r="B7" s="19">
        <v>2</v>
      </c>
      <c r="C7" s="19">
        <v>3</v>
      </c>
      <c r="D7" s="19">
        <v>4</v>
      </c>
      <c r="E7" s="19">
        <v>5</v>
      </c>
      <c r="F7" s="19">
        <v>6</v>
      </c>
      <c r="G7" s="19">
        <v>7</v>
      </c>
      <c r="H7" s="19">
        <v>8</v>
      </c>
      <c r="I7" s="19">
        <v>9</v>
      </c>
      <c r="J7" s="35">
        <v>10</v>
      </c>
      <c r="K7" s="35">
        <v>11</v>
      </c>
    </row>
    <row r="8" ht="18.75" customHeight="1" spans="1:11">
      <c r="A8" s="29"/>
      <c r="B8" s="20"/>
      <c r="C8" s="29"/>
      <c r="D8" s="29"/>
      <c r="E8" s="29"/>
      <c r="F8" s="29"/>
      <c r="G8" s="29"/>
      <c r="H8" s="30"/>
      <c r="I8" s="36"/>
      <c r="J8" s="36"/>
      <c r="K8" s="30"/>
    </row>
    <row r="9" ht="18.75" customHeight="1" spans="1:11">
      <c r="A9" s="31"/>
      <c r="B9" s="20"/>
      <c r="C9" s="20"/>
      <c r="D9" s="20"/>
      <c r="E9" s="20"/>
      <c r="F9" s="20"/>
      <c r="G9" s="20"/>
      <c r="H9" s="22"/>
      <c r="I9" s="22"/>
      <c r="J9" s="22"/>
      <c r="K9" s="30"/>
    </row>
    <row r="10" ht="18.75" customHeight="1" spans="1:11">
      <c r="A10" s="32" t="s">
        <v>174</v>
      </c>
      <c r="B10" s="33"/>
      <c r="C10" s="33"/>
      <c r="D10" s="33"/>
      <c r="E10" s="33"/>
      <c r="F10" s="33"/>
      <c r="G10" s="34"/>
      <c r="H10" s="22"/>
      <c r="I10" s="22"/>
      <c r="J10" s="22"/>
      <c r="K10" s="30"/>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7" right="0.37" top="0.56" bottom="0.56" header="0.48" footer="0.48"/>
  <pageSetup paperSize="9" scale="56"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2"/>
  <sheetViews>
    <sheetView showZeros="0" topLeftCell="D1" workbookViewId="0">
      <selection activeCell="A13" sqref="$A13:$XFD14"/>
    </sheetView>
  </sheetViews>
  <sheetFormatPr defaultColWidth="9.14166666666667" defaultRowHeight="14.25" customHeight="1" outlineLevelCol="6"/>
  <cols>
    <col min="1" max="1" width="35.2833333333333" customWidth="1"/>
    <col min="2" max="4" width="28" customWidth="1"/>
    <col min="5" max="7" width="23.85" customWidth="1"/>
  </cols>
  <sheetData>
    <row r="1" ht="13.5" customHeight="1" spans="4:7">
      <c r="D1" s="1"/>
      <c r="G1" s="2" t="s">
        <v>454</v>
      </c>
    </row>
    <row r="2" ht="41.25" customHeight="1" spans="1:7">
      <c r="A2" s="3" t="str">
        <f>"2025"&amp;"年部门项目中期规划预算表"</f>
        <v>2025年部门项目中期规划预算表</v>
      </c>
      <c r="B2" s="3"/>
      <c r="C2" s="3"/>
      <c r="D2" s="3"/>
      <c r="E2" s="3"/>
      <c r="F2" s="3"/>
      <c r="G2" s="3"/>
    </row>
    <row r="3" ht="13.5" customHeight="1" spans="1:7">
      <c r="A3" s="4" t="str">
        <f>"单位名称："&amp;"中国共产党禄劝彝族苗族自治县委员会党校"</f>
        <v>单位名称：中国共产党禄劝彝族苗族自治县委员会党校</v>
      </c>
      <c r="B3" s="5"/>
      <c r="C3" s="5"/>
      <c r="D3" s="5"/>
      <c r="E3" s="6"/>
      <c r="F3" s="6"/>
      <c r="G3" s="7" t="s">
        <v>1</v>
      </c>
    </row>
    <row r="4" ht="21.75" customHeight="1" spans="1:7">
      <c r="A4" s="8" t="s">
        <v>269</v>
      </c>
      <c r="B4" s="8" t="s">
        <v>268</v>
      </c>
      <c r="C4" s="8" t="s">
        <v>186</v>
      </c>
      <c r="D4" s="9" t="s">
        <v>455</v>
      </c>
      <c r="E4" s="10" t="s">
        <v>58</v>
      </c>
      <c r="F4" s="11"/>
      <c r="G4" s="12"/>
    </row>
    <row r="5" ht="21.75" customHeight="1" spans="1:7">
      <c r="A5" s="13"/>
      <c r="B5" s="13"/>
      <c r="C5" s="13"/>
      <c r="D5" s="14"/>
      <c r="E5" s="15" t="str">
        <f>"2025"&amp;"年"</f>
        <v>2025年</v>
      </c>
      <c r="F5" s="9" t="str">
        <f>("2025"+1)&amp;"年"</f>
        <v>2026年</v>
      </c>
      <c r="G5" s="9" t="str">
        <f>("2025"+2)&amp;"年"</f>
        <v>2027年</v>
      </c>
    </row>
    <row r="6" ht="40.5" customHeight="1" spans="1:7">
      <c r="A6" s="16"/>
      <c r="B6" s="16"/>
      <c r="C6" s="16"/>
      <c r="D6" s="17"/>
      <c r="E6" s="18"/>
      <c r="F6" s="17" t="s">
        <v>57</v>
      </c>
      <c r="G6" s="17"/>
    </row>
    <row r="7" ht="15" customHeight="1" spans="1:7">
      <c r="A7" s="19">
        <v>1</v>
      </c>
      <c r="B7" s="19">
        <v>2</v>
      </c>
      <c r="C7" s="19">
        <v>3</v>
      </c>
      <c r="D7" s="19">
        <v>4</v>
      </c>
      <c r="E7" s="19">
        <v>5</v>
      </c>
      <c r="F7" s="19">
        <v>6</v>
      </c>
      <c r="G7" s="19">
        <v>7</v>
      </c>
    </row>
    <row r="8" ht="17.25" customHeight="1" spans="1:7">
      <c r="A8" s="20" t="s">
        <v>70</v>
      </c>
      <c r="B8" s="21"/>
      <c r="C8" s="21"/>
      <c r="D8" s="20"/>
      <c r="E8" s="22">
        <v>969000</v>
      </c>
      <c r="F8" s="22"/>
      <c r="G8" s="22"/>
    </row>
    <row r="9" ht="18.75" customHeight="1" spans="1:7">
      <c r="A9" s="20"/>
      <c r="B9" s="20" t="s">
        <v>456</v>
      </c>
      <c r="C9" s="20" t="s">
        <v>276</v>
      </c>
      <c r="D9" s="20" t="s">
        <v>457</v>
      </c>
      <c r="E9" s="22">
        <v>50000</v>
      </c>
      <c r="F9" s="22"/>
      <c r="G9" s="22"/>
    </row>
    <row r="10" ht="18.75" customHeight="1" spans="1:7">
      <c r="A10" s="23"/>
      <c r="B10" s="20" t="s">
        <v>458</v>
      </c>
      <c r="C10" s="20" t="s">
        <v>279</v>
      </c>
      <c r="D10" s="20" t="s">
        <v>457</v>
      </c>
      <c r="E10" s="22">
        <v>805000</v>
      </c>
      <c r="F10" s="22"/>
      <c r="G10" s="22"/>
    </row>
    <row r="11" ht="18.75" customHeight="1" spans="1:7">
      <c r="A11" s="23"/>
      <c r="B11" s="20" t="s">
        <v>458</v>
      </c>
      <c r="C11" s="20" t="s">
        <v>287</v>
      </c>
      <c r="D11" s="20" t="s">
        <v>457</v>
      </c>
      <c r="E11" s="22">
        <v>114000</v>
      </c>
      <c r="F11" s="22"/>
      <c r="G11" s="22"/>
    </row>
    <row r="12" ht="18.75" customHeight="1" spans="1:7">
      <c r="A12" s="24" t="s">
        <v>55</v>
      </c>
      <c r="B12" s="25" t="s">
        <v>459</v>
      </c>
      <c r="C12" s="25"/>
      <c r="D12" s="26"/>
      <c r="E12" s="22">
        <v>969000</v>
      </c>
      <c r="F12" s="22"/>
      <c r="G12" s="22"/>
    </row>
  </sheetData>
  <mergeCells count="11">
    <mergeCell ref="A2:G2"/>
    <mergeCell ref="A3:D3"/>
    <mergeCell ref="E4:G4"/>
    <mergeCell ref="A12:D12"/>
    <mergeCell ref="A4:A6"/>
    <mergeCell ref="B4:B6"/>
    <mergeCell ref="C4:C6"/>
    <mergeCell ref="D4:D6"/>
    <mergeCell ref="E5:E6"/>
    <mergeCell ref="F5:F6"/>
    <mergeCell ref="G5:G6"/>
  </mergeCells>
  <printOptions horizontalCentered="1"/>
  <pageMargins left="0.37" right="0.37" top="0.56" bottom="0.56" header="0.48" footer="0.48"/>
  <pageSetup paperSize="9" scale="56"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0"/>
  <sheetViews>
    <sheetView showGridLines="0" showZeros="0" workbookViewId="0">
      <selection activeCell="A13" sqref="$A13:$XFD14"/>
    </sheetView>
  </sheetViews>
  <sheetFormatPr defaultColWidth="8.575" defaultRowHeight="12.75" customHeight="1"/>
  <cols>
    <col min="1" max="1" width="15.8916666666667" customWidth="1"/>
    <col min="2" max="2" width="35" customWidth="1"/>
    <col min="3" max="19" width="22" customWidth="1"/>
  </cols>
  <sheetData>
    <row r="1" ht="17.25" customHeight="1" spans="1:1">
      <c r="A1" s="62" t="s">
        <v>52</v>
      </c>
    </row>
    <row r="2" ht="41.25" customHeight="1" spans="1:1">
      <c r="A2" s="40" t="str">
        <f>"2025"&amp;"年部门收入预算表"</f>
        <v>2025年部门收入预算表</v>
      </c>
    </row>
    <row r="3" ht="17.25" customHeight="1" spans="1:19">
      <c r="A3" s="43" t="str">
        <f>"单位名称："&amp;"中国共产党禄劝彝族苗族自治县委员会党校"</f>
        <v>单位名称：中国共产党禄劝彝族苗族自治县委员会党校</v>
      </c>
      <c r="S3" s="45" t="s">
        <v>1</v>
      </c>
    </row>
    <row r="4" ht="21.75" customHeight="1" spans="1:19">
      <c r="A4" s="181" t="s">
        <v>53</v>
      </c>
      <c r="B4" s="182" t="s">
        <v>54</v>
      </c>
      <c r="C4" s="182" t="s">
        <v>55</v>
      </c>
      <c r="D4" s="183" t="s">
        <v>56</v>
      </c>
      <c r="E4" s="183"/>
      <c r="F4" s="183"/>
      <c r="G4" s="183"/>
      <c r="H4" s="183"/>
      <c r="I4" s="130"/>
      <c r="J4" s="183"/>
      <c r="K4" s="183"/>
      <c r="L4" s="183"/>
      <c r="M4" s="183"/>
      <c r="N4" s="190"/>
      <c r="O4" s="183" t="s">
        <v>45</v>
      </c>
      <c r="P4" s="183"/>
      <c r="Q4" s="183"/>
      <c r="R4" s="183"/>
      <c r="S4" s="190"/>
    </row>
    <row r="5" ht="27" customHeight="1" spans="1:19">
      <c r="A5" s="184"/>
      <c r="B5" s="185"/>
      <c r="C5" s="185"/>
      <c r="D5" s="185" t="s">
        <v>57</v>
      </c>
      <c r="E5" s="185" t="s">
        <v>58</v>
      </c>
      <c r="F5" s="185" t="s">
        <v>59</v>
      </c>
      <c r="G5" s="185" t="s">
        <v>60</v>
      </c>
      <c r="H5" s="185" t="s">
        <v>61</v>
      </c>
      <c r="I5" s="191" t="s">
        <v>62</v>
      </c>
      <c r="J5" s="192"/>
      <c r="K5" s="192"/>
      <c r="L5" s="192"/>
      <c r="M5" s="192"/>
      <c r="N5" s="193"/>
      <c r="O5" s="185" t="s">
        <v>57</v>
      </c>
      <c r="P5" s="185" t="s">
        <v>58</v>
      </c>
      <c r="Q5" s="185" t="s">
        <v>59</v>
      </c>
      <c r="R5" s="185" t="s">
        <v>60</v>
      </c>
      <c r="S5" s="185" t="s">
        <v>63</v>
      </c>
    </row>
    <row r="6" ht="30" customHeight="1" spans="1:19">
      <c r="A6" s="186"/>
      <c r="B6" s="100"/>
      <c r="C6" s="112"/>
      <c r="D6" s="112"/>
      <c r="E6" s="112"/>
      <c r="F6" s="112"/>
      <c r="G6" s="112"/>
      <c r="H6" s="112"/>
      <c r="I6" s="68" t="s">
        <v>57</v>
      </c>
      <c r="J6" s="193" t="s">
        <v>64</v>
      </c>
      <c r="K6" s="193" t="s">
        <v>65</v>
      </c>
      <c r="L6" s="193" t="s">
        <v>66</v>
      </c>
      <c r="M6" s="193" t="s">
        <v>67</v>
      </c>
      <c r="N6" s="193" t="s">
        <v>68</v>
      </c>
      <c r="O6" s="194"/>
      <c r="P6" s="194"/>
      <c r="Q6" s="194"/>
      <c r="R6" s="194"/>
      <c r="S6" s="112"/>
    </row>
    <row r="7" ht="15" customHeight="1" spans="1:19">
      <c r="A7" s="187">
        <v>1</v>
      </c>
      <c r="B7" s="187">
        <v>2</v>
      </c>
      <c r="C7" s="187">
        <v>3</v>
      </c>
      <c r="D7" s="187">
        <v>4</v>
      </c>
      <c r="E7" s="187">
        <v>5</v>
      </c>
      <c r="F7" s="187">
        <v>6</v>
      </c>
      <c r="G7" s="187">
        <v>7</v>
      </c>
      <c r="H7" s="187">
        <v>8</v>
      </c>
      <c r="I7" s="68">
        <v>9</v>
      </c>
      <c r="J7" s="187">
        <v>10</v>
      </c>
      <c r="K7" s="187">
        <v>11</v>
      </c>
      <c r="L7" s="187">
        <v>12</v>
      </c>
      <c r="M7" s="187">
        <v>13</v>
      </c>
      <c r="N7" s="187">
        <v>14</v>
      </c>
      <c r="O7" s="187">
        <v>15</v>
      </c>
      <c r="P7" s="187">
        <v>16</v>
      </c>
      <c r="Q7" s="187">
        <v>17</v>
      </c>
      <c r="R7" s="187">
        <v>18</v>
      </c>
      <c r="S7" s="187">
        <v>19</v>
      </c>
    </row>
    <row r="8" ht="18" customHeight="1" spans="1:19">
      <c r="A8" s="20" t="s">
        <v>69</v>
      </c>
      <c r="B8" s="20" t="s">
        <v>70</v>
      </c>
      <c r="C8" s="77">
        <v>5843396.52</v>
      </c>
      <c r="D8" s="77">
        <v>5843396.52</v>
      </c>
      <c r="E8" s="77">
        <v>5843396.52</v>
      </c>
      <c r="F8" s="77"/>
      <c r="G8" s="77"/>
      <c r="H8" s="77"/>
      <c r="I8" s="77"/>
      <c r="J8" s="77"/>
      <c r="K8" s="77"/>
      <c r="L8" s="77"/>
      <c r="M8" s="77"/>
      <c r="N8" s="77"/>
      <c r="O8" s="77"/>
      <c r="P8" s="77"/>
      <c r="Q8" s="77"/>
      <c r="R8" s="77"/>
      <c r="S8" s="77"/>
    </row>
    <row r="9" ht="18" customHeight="1" spans="1:19">
      <c r="A9" s="188" t="s">
        <v>71</v>
      </c>
      <c r="B9" s="188" t="s">
        <v>70</v>
      </c>
      <c r="C9" s="77">
        <v>5843396.52</v>
      </c>
      <c r="D9" s="77">
        <v>5843396.52</v>
      </c>
      <c r="E9" s="77">
        <v>5843396.52</v>
      </c>
      <c r="F9" s="77"/>
      <c r="G9" s="77"/>
      <c r="H9" s="77"/>
      <c r="I9" s="77"/>
      <c r="J9" s="77"/>
      <c r="K9" s="77"/>
      <c r="L9" s="77"/>
      <c r="M9" s="77"/>
      <c r="N9" s="77"/>
      <c r="O9" s="77"/>
      <c r="P9" s="77"/>
      <c r="Q9" s="77"/>
      <c r="R9" s="77"/>
      <c r="S9" s="77"/>
    </row>
    <row r="10" ht="18" customHeight="1" spans="1:19">
      <c r="A10" s="48" t="s">
        <v>55</v>
      </c>
      <c r="B10" s="189"/>
      <c r="C10" s="77">
        <v>5843396.52</v>
      </c>
      <c r="D10" s="77">
        <v>5843396.52</v>
      </c>
      <c r="E10" s="77">
        <v>5843396.52</v>
      </c>
      <c r="F10" s="77"/>
      <c r="G10" s="77"/>
      <c r="H10" s="77"/>
      <c r="I10" s="77"/>
      <c r="J10" s="77"/>
      <c r="K10" s="77"/>
      <c r="L10" s="77"/>
      <c r="M10" s="77"/>
      <c r="N10" s="77"/>
      <c r="O10" s="77"/>
      <c r="P10" s="77"/>
      <c r="Q10" s="77"/>
      <c r="R10" s="77"/>
      <c r="S10" s="77"/>
    </row>
  </sheetData>
  <mergeCells count="20">
    <mergeCell ref="A1:S1"/>
    <mergeCell ref="A2:S2"/>
    <mergeCell ref="A3:B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96" right="0.96" top="0.72" bottom="0.72" header="0" footer="0"/>
  <pageSetup paperSize="9" orientation="landscape"/>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7"/>
  <sheetViews>
    <sheetView showGridLines="0" showZeros="0" workbookViewId="0">
      <selection activeCell="E26" sqref="E26"/>
    </sheetView>
  </sheetViews>
  <sheetFormatPr defaultColWidth="8.575" defaultRowHeight="12.75" customHeight="1"/>
  <cols>
    <col min="1" max="1" width="14.2833333333333" customWidth="1"/>
    <col min="2" max="2" width="37.575" customWidth="1"/>
    <col min="3" max="8" width="24.575" customWidth="1"/>
    <col min="9" max="9" width="26.7083333333333" customWidth="1"/>
    <col min="10" max="11" width="24.425" customWidth="1"/>
    <col min="12" max="15" width="24.575" customWidth="1"/>
  </cols>
  <sheetData>
    <row r="1" ht="17.25" customHeight="1" spans="1:1">
      <c r="A1" s="45" t="s">
        <v>72</v>
      </c>
    </row>
    <row r="2" ht="41.25" customHeight="1" spans="1:1">
      <c r="A2" s="40" t="str">
        <f>"2025"&amp;"年部门支出预算表"</f>
        <v>2025年部门支出预算表</v>
      </c>
    </row>
    <row r="3" ht="17.25" customHeight="1" spans="1:15">
      <c r="A3" s="43" t="str">
        <f>"单位名称："&amp;"中国共产党禄劝彝族苗族自治县委员会党校"</f>
        <v>单位名称：中国共产党禄劝彝族苗族自治县委员会党校</v>
      </c>
      <c r="O3" s="45" t="s">
        <v>1</v>
      </c>
    </row>
    <row r="4" ht="27" customHeight="1" spans="1:15">
      <c r="A4" s="167" t="s">
        <v>73</v>
      </c>
      <c r="B4" s="167" t="s">
        <v>74</v>
      </c>
      <c r="C4" s="167" t="s">
        <v>55</v>
      </c>
      <c r="D4" s="168" t="s">
        <v>58</v>
      </c>
      <c r="E4" s="169"/>
      <c r="F4" s="170"/>
      <c r="G4" s="171" t="s">
        <v>59</v>
      </c>
      <c r="H4" s="171" t="s">
        <v>60</v>
      </c>
      <c r="I4" s="171" t="s">
        <v>75</v>
      </c>
      <c r="J4" s="168" t="s">
        <v>62</v>
      </c>
      <c r="K4" s="169"/>
      <c r="L4" s="169"/>
      <c r="M4" s="169"/>
      <c r="N4" s="178"/>
      <c r="O4" s="179"/>
    </row>
    <row r="5" ht="42" customHeight="1" spans="1:15">
      <c r="A5" s="172"/>
      <c r="B5" s="172"/>
      <c r="C5" s="173"/>
      <c r="D5" s="174" t="s">
        <v>57</v>
      </c>
      <c r="E5" s="174" t="s">
        <v>76</v>
      </c>
      <c r="F5" s="174" t="s">
        <v>77</v>
      </c>
      <c r="G5" s="173"/>
      <c r="H5" s="173"/>
      <c r="I5" s="180"/>
      <c r="J5" s="174" t="s">
        <v>57</v>
      </c>
      <c r="K5" s="161" t="s">
        <v>78</v>
      </c>
      <c r="L5" s="161" t="s">
        <v>79</v>
      </c>
      <c r="M5" s="161" t="s">
        <v>80</v>
      </c>
      <c r="N5" s="161" t="s">
        <v>81</v>
      </c>
      <c r="O5" s="161" t="s">
        <v>82</v>
      </c>
    </row>
    <row r="6" ht="18" customHeight="1" spans="1:15">
      <c r="A6" s="51" t="s">
        <v>83</v>
      </c>
      <c r="B6" s="51">
        <v>5843396.52</v>
      </c>
      <c r="C6" s="51" t="s">
        <v>84</v>
      </c>
      <c r="D6" s="54" t="s">
        <v>85</v>
      </c>
      <c r="E6" s="54" t="s">
        <v>86</v>
      </c>
      <c r="F6" s="54" t="s">
        <v>87</v>
      </c>
      <c r="G6" s="54" t="s">
        <v>88</v>
      </c>
      <c r="H6" s="54" t="s">
        <v>89</v>
      </c>
      <c r="I6" s="54" t="s">
        <v>90</v>
      </c>
      <c r="J6" s="54" t="s">
        <v>91</v>
      </c>
      <c r="K6" s="54" t="s">
        <v>92</v>
      </c>
      <c r="L6" s="54" t="s">
        <v>93</v>
      </c>
      <c r="M6" s="54" t="s">
        <v>94</v>
      </c>
      <c r="N6" s="51" t="s">
        <v>95</v>
      </c>
      <c r="O6" s="54" t="s">
        <v>96</v>
      </c>
    </row>
    <row r="7" ht="21" customHeight="1" spans="1:15">
      <c r="A7" s="55" t="s">
        <v>97</v>
      </c>
      <c r="B7" s="55" t="s">
        <v>98</v>
      </c>
      <c r="C7" s="77">
        <v>4194553</v>
      </c>
      <c r="D7" s="77">
        <v>4194553</v>
      </c>
      <c r="E7" s="77">
        <v>3225553</v>
      </c>
      <c r="F7" s="77">
        <v>969000</v>
      </c>
      <c r="G7" s="77"/>
      <c r="H7" s="77"/>
      <c r="I7" s="77"/>
      <c r="J7" s="77"/>
      <c r="K7" s="77"/>
      <c r="L7" s="77"/>
      <c r="M7" s="77"/>
      <c r="N7" s="77"/>
      <c r="O7" s="77"/>
    </row>
    <row r="8" ht="21" customHeight="1" spans="1:15">
      <c r="A8" s="175" t="s">
        <v>99</v>
      </c>
      <c r="B8" s="175" t="s">
        <v>100</v>
      </c>
      <c r="C8" s="77">
        <v>4194553</v>
      </c>
      <c r="D8" s="77">
        <v>4194553</v>
      </c>
      <c r="E8" s="77">
        <v>3225553</v>
      </c>
      <c r="F8" s="77">
        <v>969000</v>
      </c>
      <c r="G8" s="77"/>
      <c r="H8" s="77"/>
      <c r="I8" s="77"/>
      <c r="J8" s="77"/>
      <c r="K8" s="77"/>
      <c r="L8" s="77"/>
      <c r="M8" s="77"/>
      <c r="N8" s="77"/>
      <c r="O8" s="77"/>
    </row>
    <row r="9" ht="21" customHeight="1" spans="1:15">
      <c r="A9" s="176" t="s">
        <v>101</v>
      </c>
      <c r="B9" s="176" t="s">
        <v>102</v>
      </c>
      <c r="C9" s="77">
        <v>4194553</v>
      </c>
      <c r="D9" s="77">
        <v>4194553</v>
      </c>
      <c r="E9" s="77">
        <v>3225553</v>
      </c>
      <c r="F9" s="77">
        <v>969000</v>
      </c>
      <c r="G9" s="77"/>
      <c r="H9" s="77"/>
      <c r="I9" s="77"/>
      <c r="J9" s="77"/>
      <c r="K9" s="77"/>
      <c r="L9" s="77"/>
      <c r="M9" s="77"/>
      <c r="N9" s="77"/>
      <c r="O9" s="77"/>
    </row>
    <row r="10" ht="21" customHeight="1" spans="1:15">
      <c r="A10" s="55" t="s">
        <v>103</v>
      </c>
      <c r="B10" s="55" t="s">
        <v>104</v>
      </c>
      <c r="C10" s="77">
        <v>770054</v>
      </c>
      <c r="D10" s="77">
        <v>770054</v>
      </c>
      <c r="E10" s="77">
        <v>770054</v>
      </c>
      <c r="F10" s="77"/>
      <c r="G10" s="77"/>
      <c r="H10" s="77"/>
      <c r="I10" s="77"/>
      <c r="J10" s="77"/>
      <c r="K10" s="77"/>
      <c r="L10" s="77"/>
      <c r="M10" s="77"/>
      <c r="N10" s="77"/>
      <c r="O10" s="77"/>
    </row>
    <row r="11" ht="21" customHeight="1" spans="1:15">
      <c r="A11" s="175" t="s">
        <v>105</v>
      </c>
      <c r="B11" s="175" t="s">
        <v>106</v>
      </c>
      <c r="C11" s="77">
        <v>737496.47</v>
      </c>
      <c r="D11" s="77">
        <v>737496.47</v>
      </c>
      <c r="E11" s="77">
        <v>737496.47</v>
      </c>
      <c r="F11" s="77"/>
      <c r="G11" s="77"/>
      <c r="H11" s="77"/>
      <c r="I11" s="77"/>
      <c r="J11" s="77"/>
      <c r="K11" s="77"/>
      <c r="L11" s="77"/>
      <c r="M11" s="77"/>
      <c r="N11" s="77"/>
      <c r="O11" s="77"/>
    </row>
    <row r="12" ht="21" customHeight="1" spans="1:15">
      <c r="A12" s="176" t="s">
        <v>107</v>
      </c>
      <c r="B12" s="176" t="s">
        <v>108</v>
      </c>
      <c r="C12" s="77">
        <v>477496.47</v>
      </c>
      <c r="D12" s="77">
        <v>477496.47</v>
      </c>
      <c r="E12" s="77">
        <v>477496.47</v>
      </c>
      <c r="F12" s="77"/>
      <c r="G12" s="77"/>
      <c r="H12" s="77"/>
      <c r="I12" s="77"/>
      <c r="J12" s="77"/>
      <c r="K12" s="77"/>
      <c r="L12" s="77"/>
      <c r="M12" s="77"/>
      <c r="N12" s="77"/>
      <c r="O12" s="77"/>
    </row>
    <row r="13" ht="21" customHeight="1" spans="1:15">
      <c r="A13" s="176" t="s">
        <v>109</v>
      </c>
      <c r="B13" s="176" t="s">
        <v>110</v>
      </c>
      <c r="C13" s="77">
        <v>260000</v>
      </c>
      <c r="D13" s="77">
        <v>260000</v>
      </c>
      <c r="E13" s="77">
        <v>260000</v>
      </c>
      <c r="F13" s="77"/>
      <c r="G13" s="77"/>
      <c r="H13" s="77"/>
      <c r="I13" s="77"/>
      <c r="J13" s="77"/>
      <c r="K13" s="77"/>
      <c r="L13" s="77"/>
      <c r="M13" s="77"/>
      <c r="N13" s="77"/>
      <c r="O13" s="77"/>
    </row>
    <row r="14" ht="21" customHeight="1" spans="1:15">
      <c r="A14" s="175" t="s">
        <v>111</v>
      </c>
      <c r="B14" s="175" t="s">
        <v>112</v>
      </c>
      <c r="C14" s="77">
        <v>18996</v>
      </c>
      <c r="D14" s="77">
        <v>18996</v>
      </c>
      <c r="E14" s="77">
        <v>18996</v>
      </c>
      <c r="F14" s="77"/>
      <c r="G14" s="77"/>
      <c r="H14" s="77"/>
      <c r="I14" s="77"/>
      <c r="J14" s="77"/>
      <c r="K14" s="77"/>
      <c r="L14" s="77"/>
      <c r="M14" s="77"/>
      <c r="N14" s="77"/>
      <c r="O14" s="77"/>
    </row>
    <row r="15" ht="21" customHeight="1" spans="1:15">
      <c r="A15" s="176" t="s">
        <v>113</v>
      </c>
      <c r="B15" s="176" t="s">
        <v>114</v>
      </c>
      <c r="C15" s="77">
        <v>18996</v>
      </c>
      <c r="D15" s="77">
        <v>18996</v>
      </c>
      <c r="E15" s="77">
        <v>18996</v>
      </c>
      <c r="F15" s="77"/>
      <c r="G15" s="77"/>
      <c r="H15" s="77"/>
      <c r="I15" s="77"/>
      <c r="J15" s="77"/>
      <c r="K15" s="77"/>
      <c r="L15" s="77"/>
      <c r="M15" s="77"/>
      <c r="N15" s="77"/>
      <c r="O15" s="77"/>
    </row>
    <row r="16" ht="21" customHeight="1" spans="1:15">
      <c r="A16" s="175" t="s">
        <v>115</v>
      </c>
      <c r="B16" s="175" t="s">
        <v>116</v>
      </c>
      <c r="C16" s="77">
        <v>13561.53</v>
      </c>
      <c r="D16" s="77">
        <v>13561.53</v>
      </c>
      <c r="E16" s="77">
        <v>13561.53</v>
      </c>
      <c r="F16" s="77"/>
      <c r="G16" s="77"/>
      <c r="H16" s="77"/>
      <c r="I16" s="77"/>
      <c r="J16" s="77"/>
      <c r="K16" s="77"/>
      <c r="L16" s="77"/>
      <c r="M16" s="77"/>
      <c r="N16" s="77"/>
      <c r="O16" s="77"/>
    </row>
    <row r="17" ht="21" customHeight="1" spans="1:15">
      <c r="A17" s="176" t="s">
        <v>117</v>
      </c>
      <c r="B17" s="176" t="s">
        <v>116</v>
      </c>
      <c r="C17" s="77">
        <v>13561.53</v>
      </c>
      <c r="D17" s="77">
        <v>13561.53</v>
      </c>
      <c r="E17" s="77">
        <v>13561.53</v>
      </c>
      <c r="F17" s="77"/>
      <c r="G17" s="77"/>
      <c r="H17" s="77"/>
      <c r="I17" s="77"/>
      <c r="J17" s="77"/>
      <c r="K17" s="77"/>
      <c r="L17" s="77"/>
      <c r="M17" s="77"/>
      <c r="N17" s="77"/>
      <c r="O17" s="77"/>
    </row>
    <row r="18" ht="21" customHeight="1" spans="1:15">
      <c r="A18" s="55" t="s">
        <v>118</v>
      </c>
      <c r="B18" s="55" t="s">
        <v>119</v>
      </c>
      <c r="C18" s="77">
        <v>508859.16</v>
      </c>
      <c r="D18" s="77">
        <v>508859.16</v>
      </c>
      <c r="E18" s="77">
        <v>508859.16</v>
      </c>
      <c r="F18" s="77"/>
      <c r="G18" s="77"/>
      <c r="H18" s="77"/>
      <c r="I18" s="77"/>
      <c r="J18" s="77"/>
      <c r="K18" s="77"/>
      <c r="L18" s="77"/>
      <c r="M18" s="77"/>
      <c r="N18" s="77"/>
      <c r="O18" s="77"/>
    </row>
    <row r="19" ht="21" customHeight="1" spans="1:15">
      <c r="A19" s="175" t="s">
        <v>120</v>
      </c>
      <c r="B19" s="175" t="s">
        <v>121</v>
      </c>
      <c r="C19" s="77">
        <v>508859.16</v>
      </c>
      <c r="D19" s="77">
        <v>508859.16</v>
      </c>
      <c r="E19" s="77">
        <v>508859.16</v>
      </c>
      <c r="F19" s="77"/>
      <c r="G19" s="77"/>
      <c r="H19" s="77"/>
      <c r="I19" s="77"/>
      <c r="J19" s="77"/>
      <c r="K19" s="77"/>
      <c r="L19" s="77"/>
      <c r="M19" s="77"/>
      <c r="N19" s="77"/>
      <c r="O19" s="77"/>
    </row>
    <row r="20" ht="21" customHeight="1" spans="1:15">
      <c r="A20" s="176" t="s">
        <v>122</v>
      </c>
      <c r="B20" s="176" t="s">
        <v>123</v>
      </c>
      <c r="C20" s="77">
        <v>100588.2</v>
      </c>
      <c r="D20" s="77">
        <v>100588.2</v>
      </c>
      <c r="E20" s="77">
        <v>100588.2</v>
      </c>
      <c r="F20" s="77"/>
      <c r="G20" s="77"/>
      <c r="H20" s="77"/>
      <c r="I20" s="77"/>
      <c r="J20" s="77"/>
      <c r="K20" s="77"/>
      <c r="L20" s="77"/>
      <c r="M20" s="77"/>
      <c r="N20" s="77"/>
      <c r="O20" s="77"/>
    </row>
    <row r="21" ht="21" customHeight="1" spans="1:15">
      <c r="A21" s="176" t="s">
        <v>124</v>
      </c>
      <c r="B21" s="176" t="s">
        <v>125</v>
      </c>
      <c r="C21" s="77">
        <v>160463.61</v>
      </c>
      <c r="D21" s="77">
        <v>160463.61</v>
      </c>
      <c r="E21" s="77">
        <v>160463.61</v>
      </c>
      <c r="F21" s="77"/>
      <c r="G21" s="77"/>
      <c r="H21" s="77"/>
      <c r="I21" s="77"/>
      <c r="J21" s="77"/>
      <c r="K21" s="77"/>
      <c r="L21" s="77"/>
      <c r="M21" s="77"/>
      <c r="N21" s="77"/>
      <c r="O21" s="77"/>
    </row>
    <row r="22" ht="21" customHeight="1" spans="1:15">
      <c r="A22" s="176" t="s">
        <v>126</v>
      </c>
      <c r="B22" s="176" t="s">
        <v>127</v>
      </c>
      <c r="C22" s="77">
        <v>226497.65</v>
      </c>
      <c r="D22" s="77">
        <v>226497.65</v>
      </c>
      <c r="E22" s="77">
        <v>226497.65</v>
      </c>
      <c r="F22" s="77"/>
      <c r="G22" s="77"/>
      <c r="H22" s="77"/>
      <c r="I22" s="77"/>
      <c r="J22" s="77"/>
      <c r="K22" s="77"/>
      <c r="L22" s="77"/>
      <c r="M22" s="77"/>
      <c r="N22" s="77"/>
      <c r="O22" s="77"/>
    </row>
    <row r="23" ht="21" customHeight="1" spans="1:15">
      <c r="A23" s="176" t="s">
        <v>128</v>
      </c>
      <c r="B23" s="176" t="s">
        <v>129</v>
      </c>
      <c r="C23" s="77">
        <v>21309.7</v>
      </c>
      <c r="D23" s="77">
        <v>21309.7</v>
      </c>
      <c r="E23" s="77">
        <v>21309.7</v>
      </c>
      <c r="F23" s="77"/>
      <c r="G23" s="77"/>
      <c r="H23" s="77"/>
      <c r="I23" s="77"/>
      <c r="J23" s="77"/>
      <c r="K23" s="77"/>
      <c r="L23" s="77"/>
      <c r="M23" s="77"/>
      <c r="N23" s="77"/>
      <c r="O23" s="77"/>
    </row>
    <row r="24" ht="21" customHeight="1" spans="1:15">
      <c r="A24" s="55" t="s">
        <v>130</v>
      </c>
      <c r="B24" s="55" t="s">
        <v>131</v>
      </c>
      <c r="C24" s="77">
        <v>369930.36</v>
      </c>
      <c r="D24" s="77">
        <v>369930.36</v>
      </c>
      <c r="E24" s="77">
        <v>369930.36</v>
      </c>
      <c r="F24" s="77"/>
      <c r="G24" s="77"/>
      <c r="H24" s="77"/>
      <c r="I24" s="77"/>
      <c r="J24" s="77"/>
      <c r="K24" s="77"/>
      <c r="L24" s="77"/>
      <c r="M24" s="77"/>
      <c r="N24" s="77"/>
      <c r="O24" s="77"/>
    </row>
    <row r="25" ht="21" customHeight="1" spans="1:15">
      <c r="A25" s="175" t="s">
        <v>132</v>
      </c>
      <c r="B25" s="175" t="s">
        <v>133</v>
      </c>
      <c r="C25" s="77">
        <v>369930.36</v>
      </c>
      <c r="D25" s="77">
        <v>369930.36</v>
      </c>
      <c r="E25" s="77">
        <v>369930.36</v>
      </c>
      <c r="F25" s="77"/>
      <c r="G25" s="77"/>
      <c r="H25" s="77"/>
      <c r="I25" s="77"/>
      <c r="J25" s="77"/>
      <c r="K25" s="77"/>
      <c r="L25" s="77"/>
      <c r="M25" s="77"/>
      <c r="N25" s="77"/>
      <c r="O25" s="77"/>
    </row>
    <row r="26" ht="21" customHeight="1" spans="1:15">
      <c r="A26" s="176" t="s">
        <v>134</v>
      </c>
      <c r="B26" s="176" t="s">
        <v>135</v>
      </c>
      <c r="C26" s="77">
        <v>369930.36</v>
      </c>
      <c r="D26" s="77">
        <v>369930.36</v>
      </c>
      <c r="E26" s="77">
        <v>369930.36</v>
      </c>
      <c r="F26" s="77"/>
      <c r="G26" s="77"/>
      <c r="H26" s="77"/>
      <c r="I26" s="77"/>
      <c r="J26" s="77"/>
      <c r="K26" s="77"/>
      <c r="L26" s="77"/>
      <c r="M26" s="77"/>
      <c r="N26" s="77"/>
      <c r="O26" s="77"/>
    </row>
    <row r="27" ht="21" customHeight="1" spans="1:15">
      <c r="A27" s="177" t="s">
        <v>55</v>
      </c>
      <c r="B27" s="34"/>
      <c r="C27" s="77">
        <v>5843396.52</v>
      </c>
      <c r="D27" s="77">
        <v>5843396.52</v>
      </c>
      <c r="E27" s="77">
        <v>4874396.52</v>
      </c>
      <c r="F27" s="77">
        <v>969000</v>
      </c>
      <c r="G27" s="77"/>
      <c r="H27" s="77"/>
      <c r="I27" s="77"/>
      <c r="J27" s="77"/>
      <c r="K27" s="77"/>
      <c r="L27" s="77"/>
      <c r="M27" s="77"/>
      <c r="N27" s="77"/>
      <c r="O27" s="77"/>
    </row>
  </sheetData>
  <mergeCells count="12">
    <mergeCell ref="A1:O1"/>
    <mergeCell ref="A2:O2"/>
    <mergeCell ref="A3:B3"/>
    <mergeCell ref="D4:F4"/>
    <mergeCell ref="J4:O4"/>
    <mergeCell ref="A27:B27"/>
    <mergeCell ref="A4:A5"/>
    <mergeCell ref="B4:B5"/>
    <mergeCell ref="C4:C5"/>
    <mergeCell ref="G4:G5"/>
    <mergeCell ref="H4:H5"/>
    <mergeCell ref="I4:I5"/>
  </mergeCells>
  <printOptions horizontalCentered="1"/>
  <pageMargins left="0.96" right="0.96" top="0.72" bottom="0.72" header="0" footer="0"/>
  <pageSetup paperSize="9"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4"/>
  <sheetViews>
    <sheetView showGridLines="0" showZeros="0" workbookViewId="0">
      <selection activeCell="A13" sqref="$A13:$XFD14"/>
    </sheetView>
  </sheetViews>
  <sheetFormatPr defaultColWidth="8.575" defaultRowHeight="12.75" customHeight="1" outlineLevelCol="3"/>
  <cols>
    <col min="1" max="4" width="35.575" customWidth="1"/>
  </cols>
  <sheetData>
    <row r="1" ht="15" customHeight="1" spans="1:4">
      <c r="A1" s="41"/>
      <c r="B1" s="45"/>
      <c r="C1" s="45"/>
      <c r="D1" s="45" t="s">
        <v>136</v>
      </c>
    </row>
    <row r="2" ht="41.25" customHeight="1" spans="1:1">
      <c r="A2" s="40" t="str">
        <f>"2025"&amp;"年部门财政拨款收支预算总表"</f>
        <v>2025年部门财政拨款收支预算总表</v>
      </c>
    </row>
    <row r="3" ht="17.25" customHeight="1" spans="1:4">
      <c r="A3" s="43" t="str">
        <f>"单位名称："&amp;"中国共产党禄劝彝族苗族自治县委员会党校"</f>
        <v>单位名称：中国共产党禄劝彝族苗族自治县委员会党校</v>
      </c>
      <c r="B3" s="160"/>
      <c r="D3" s="45" t="s">
        <v>1</v>
      </c>
    </row>
    <row r="4" ht="17.25" customHeight="1" spans="1:4">
      <c r="A4" s="161" t="s">
        <v>2</v>
      </c>
      <c r="B4" s="162"/>
      <c r="C4" s="161" t="s">
        <v>3</v>
      </c>
      <c r="D4" s="162"/>
    </row>
    <row r="5" ht="18.75" customHeight="1" spans="1:4">
      <c r="A5" s="161" t="s">
        <v>4</v>
      </c>
      <c r="B5" s="161" t="s">
        <v>5</v>
      </c>
      <c r="C5" s="161" t="s">
        <v>6</v>
      </c>
      <c r="D5" s="161" t="s">
        <v>5</v>
      </c>
    </row>
    <row r="6" ht="16.5" customHeight="1" spans="1:4">
      <c r="A6" s="163" t="s">
        <v>137</v>
      </c>
      <c r="B6" s="77">
        <v>5843396.52</v>
      </c>
      <c r="C6" s="163" t="s">
        <v>138</v>
      </c>
      <c r="D6" s="77">
        <v>5843396.52</v>
      </c>
    </row>
    <row r="7" ht="16.5" customHeight="1" spans="1:4">
      <c r="A7" s="163" t="s">
        <v>139</v>
      </c>
      <c r="B7" s="77">
        <v>5843396.52</v>
      </c>
      <c r="C7" s="163" t="s">
        <v>140</v>
      </c>
      <c r="D7" s="77"/>
    </row>
    <row r="8" ht="16.5" customHeight="1" spans="1:4">
      <c r="A8" s="163" t="s">
        <v>141</v>
      </c>
      <c r="B8" s="77"/>
      <c r="C8" s="163" t="s">
        <v>142</v>
      </c>
      <c r="D8" s="77"/>
    </row>
    <row r="9" ht="16.5" customHeight="1" spans="1:4">
      <c r="A9" s="163" t="s">
        <v>143</v>
      </c>
      <c r="B9" s="77"/>
      <c r="C9" s="163" t="s">
        <v>144</v>
      </c>
      <c r="D9" s="77"/>
    </row>
    <row r="10" ht="16.5" customHeight="1" spans="1:4">
      <c r="A10" s="163" t="s">
        <v>145</v>
      </c>
      <c r="B10" s="77"/>
      <c r="C10" s="163" t="s">
        <v>146</v>
      </c>
      <c r="D10" s="77"/>
    </row>
    <row r="11" ht="16.5" customHeight="1" spans="1:4">
      <c r="A11" s="163" t="s">
        <v>139</v>
      </c>
      <c r="B11" s="77"/>
      <c r="C11" s="163" t="s">
        <v>147</v>
      </c>
      <c r="D11" s="77">
        <v>4194553</v>
      </c>
    </row>
    <row r="12" ht="16.5" customHeight="1" spans="1:4">
      <c r="A12" s="145" t="s">
        <v>141</v>
      </c>
      <c r="B12" s="77"/>
      <c r="C12" s="67" t="s">
        <v>148</v>
      </c>
      <c r="D12" s="77"/>
    </row>
    <row r="13" ht="16.5" customHeight="1" spans="1:4">
      <c r="A13" s="145" t="s">
        <v>143</v>
      </c>
      <c r="B13" s="77"/>
      <c r="C13" s="67" t="s">
        <v>149</v>
      </c>
      <c r="D13" s="77"/>
    </row>
    <row r="14" ht="16.5" customHeight="1" spans="1:4">
      <c r="A14" s="164"/>
      <c r="B14" s="77"/>
      <c r="C14" s="67" t="s">
        <v>150</v>
      </c>
      <c r="D14" s="77">
        <v>770054</v>
      </c>
    </row>
    <row r="15" ht="16.5" customHeight="1" spans="1:4">
      <c r="A15" s="164"/>
      <c r="B15" s="77"/>
      <c r="C15" s="67" t="s">
        <v>151</v>
      </c>
      <c r="D15" s="77">
        <v>508859.16</v>
      </c>
    </row>
    <row r="16" ht="16.5" customHeight="1" spans="1:4">
      <c r="A16" s="164"/>
      <c r="B16" s="77"/>
      <c r="C16" s="67" t="s">
        <v>152</v>
      </c>
      <c r="D16" s="77"/>
    </row>
    <row r="17" ht="16.5" customHeight="1" spans="1:4">
      <c r="A17" s="164"/>
      <c r="B17" s="77"/>
      <c r="C17" s="67" t="s">
        <v>153</v>
      </c>
      <c r="D17" s="77"/>
    </row>
    <row r="18" ht="16.5" customHeight="1" spans="1:4">
      <c r="A18" s="164"/>
      <c r="B18" s="77"/>
      <c r="C18" s="67" t="s">
        <v>154</v>
      </c>
      <c r="D18" s="77"/>
    </row>
    <row r="19" ht="16.5" customHeight="1" spans="1:4">
      <c r="A19" s="164"/>
      <c r="B19" s="77"/>
      <c r="C19" s="67" t="s">
        <v>155</v>
      </c>
      <c r="D19" s="77"/>
    </row>
    <row r="20" ht="16.5" customHeight="1" spans="1:4">
      <c r="A20" s="164"/>
      <c r="B20" s="77"/>
      <c r="C20" s="67" t="s">
        <v>156</v>
      </c>
      <c r="D20" s="77"/>
    </row>
    <row r="21" ht="16.5" customHeight="1" spans="1:4">
      <c r="A21" s="164"/>
      <c r="B21" s="77"/>
      <c r="C21" s="67" t="s">
        <v>157</v>
      </c>
      <c r="D21" s="77"/>
    </row>
    <row r="22" ht="16.5" customHeight="1" spans="1:4">
      <c r="A22" s="164"/>
      <c r="B22" s="77"/>
      <c r="C22" s="67" t="s">
        <v>158</v>
      </c>
      <c r="D22" s="77"/>
    </row>
    <row r="23" ht="16.5" customHeight="1" spans="1:4">
      <c r="A23" s="164"/>
      <c r="B23" s="77"/>
      <c r="C23" s="67" t="s">
        <v>159</v>
      </c>
      <c r="D23" s="77"/>
    </row>
    <row r="24" ht="16.5" customHeight="1" spans="1:4">
      <c r="A24" s="164"/>
      <c r="B24" s="77"/>
      <c r="C24" s="67" t="s">
        <v>160</v>
      </c>
      <c r="D24" s="77"/>
    </row>
    <row r="25" ht="16.5" customHeight="1" spans="1:4">
      <c r="A25" s="164"/>
      <c r="B25" s="77"/>
      <c r="C25" s="67" t="s">
        <v>161</v>
      </c>
      <c r="D25" s="77">
        <v>369930.36</v>
      </c>
    </row>
    <row r="26" ht="16.5" customHeight="1" spans="1:4">
      <c r="A26" s="164"/>
      <c r="B26" s="77"/>
      <c r="C26" s="67" t="s">
        <v>162</v>
      </c>
      <c r="D26" s="77"/>
    </row>
    <row r="27" ht="16.5" customHeight="1" spans="1:4">
      <c r="A27" s="164"/>
      <c r="B27" s="77"/>
      <c r="C27" s="67" t="s">
        <v>163</v>
      </c>
      <c r="D27" s="77"/>
    </row>
    <row r="28" ht="16.5" customHeight="1" spans="1:4">
      <c r="A28" s="164"/>
      <c r="B28" s="77"/>
      <c r="C28" s="67" t="s">
        <v>164</v>
      </c>
      <c r="D28" s="77"/>
    </row>
    <row r="29" ht="16.5" customHeight="1" spans="1:4">
      <c r="A29" s="164"/>
      <c r="B29" s="77"/>
      <c r="C29" s="67" t="s">
        <v>165</v>
      </c>
      <c r="D29" s="77"/>
    </row>
    <row r="30" ht="16.5" customHeight="1" spans="1:4">
      <c r="A30" s="164"/>
      <c r="B30" s="77"/>
      <c r="C30" s="67" t="s">
        <v>166</v>
      </c>
      <c r="D30" s="77"/>
    </row>
    <row r="31" ht="16.5" customHeight="1" spans="1:4">
      <c r="A31" s="164"/>
      <c r="B31" s="77"/>
      <c r="C31" s="145" t="s">
        <v>167</v>
      </c>
      <c r="D31" s="77"/>
    </row>
    <row r="32" ht="16.5" customHeight="1" spans="1:4">
      <c r="A32" s="164"/>
      <c r="B32" s="77"/>
      <c r="C32" s="145" t="s">
        <v>168</v>
      </c>
      <c r="D32" s="77"/>
    </row>
    <row r="33" ht="16.5" customHeight="1" spans="1:4">
      <c r="A33" s="164"/>
      <c r="B33" s="77"/>
      <c r="C33" s="29" t="s">
        <v>169</v>
      </c>
      <c r="D33" s="77"/>
    </row>
    <row r="34" ht="15" customHeight="1" spans="1:4">
      <c r="A34" s="165" t="s">
        <v>50</v>
      </c>
      <c r="B34" s="166">
        <v>5843396.52</v>
      </c>
      <c r="C34" s="165" t="s">
        <v>51</v>
      </c>
      <c r="D34" s="166">
        <v>5843396.52</v>
      </c>
    </row>
  </sheetData>
  <mergeCells count="4">
    <mergeCell ref="A2:D2"/>
    <mergeCell ref="A3:B3"/>
    <mergeCell ref="A4:B4"/>
    <mergeCell ref="C4:D4"/>
  </mergeCells>
  <printOptions horizontalCentered="1"/>
  <pageMargins left="0.96" right="0.96" top="0.72" bottom="0.72" header="0" footer="0"/>
  <pageSetup paperSize="9"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7"/>
  <sheetViews>
    <sheetView showZeros="0" topLeftCell="A7" workbookViewId="0">
      <selection activeCell="F27" sqref="F27:G27"/>
    </sheetView>
  </sheetViews>
  <sheetFormatPr defaultColWidth="9.14166666666667" defaultRowHeight="14.25" customHeight="1" outlineLevelCol="6"/>
  <cols>
    <col min="1" max="1" width="20.1416666666667" customWidth="1"/>
    <col min="2" max="2" width="44" customWidth="1"/>
    <col min="3" max="7" width="24.1416666666667" customWidth="1"/>
  </cols>
  <sheetData>
    <row r="1" customHeight="1" spans="4:7">
      <c r="D1" s="135"/>
      <c r="F1" s="69"/>
      <c r="G1" s="140" t="s">
        <v>170</v>
      </c>
    </row>
    <row r="2" ht="41.25" customHeight="1" spans="1:7">
      <c r="A2" s="123" t="str">
        <f>"2025"&amp;"年一般公共预算支出预算表（按功能科目分类）"</f>
        <v>2025年一般公共预算支出预算表（按功能科目分类）</v>
      </c>
      <c r="B2" s="123"/>
      <c r="C2" s="123"/>
      <c r="D2" s="123"/>
      <c r="E2" s="123"/>
      <c r="F2" s="123"/>
      <c r="G2" s="123"/>
    </row>
    <row r="3" ht="18" customHeight="1" spans="1:7">
      <c r="A3" s="4" t="str">
        <f>"单位名称："&amp;"中国共产党禄劝彝族苗族自治县委员会党校"</f>
        <v>单位名称：中国共产党禄劝彝族苗族自治县委员会党校</v>
      </c>
      <c r="F3" s="120"/>
      <c r="G3" s="140" t="s">
        <v>1</v>
      </c>
    </row>
    <row r="4" ht="20.25" customHeight="1" spans="1:7">
      <c r="A4" s="156" t="s">
        <v>171</v>
      </c>
      <c r="B4" s="157"/>
      <c r="C4" s="124" t="s">
        <v>55</v>
      </c>
      <c r="D4" s="148" t="s">
        <v>76</v>
      </c>
      <c r="E4" s="11"/>
      <c r="F4" s="12"/>
      <c r="G4" s="137" t="s">
        <v>77</v>
      </c>
    </row>
    <row r="5" ht="20.25" customHeight="1" spans="1:7">
      <c r="A5" s="158" t="s">
        <v>73</v>
      </c>
      <c r="B5" s="158" t="s">
        <v>74</v>
      </c>
      <c r="C5" s="18"/>
      <c r="D5" s="129" t="s">
        <v>57</v>
      </c>
      <c r="E5" s="129" t="s">
        <v>172</v>
      </c>
      <c r="F5" s="129" t="s">
        <v>173</v>
      </c>
      <c r="G5" s="139"/>
    </row>
    <row r="6" ht="15" customHeight="1" spans="1:7">
      <c r="A6" s="58" t="s">
        <v>83</v>
      </c>
      <c r="B6" s="58">
        <v>5843396.52</v>
      </c>
      <c r="C6" s="58" t="s">
        <v>84</v>
      </c>
      <c r="D6" s="58" t="s">
        <v>85</v>
      </c>
      <c r="E6" s="58" t="s">
        <v>86</v>
      </c>
      <c r="F6" s="58" t="s">
        <v>87</v>
      </c>
      <c r="G6" s="58" t="s">
        <v>88</v>
      </c>
    </row>
    <row r="7" ht="18" customHeight="1" spans="1:7">
      <c r="A7" s="29" t="s">
        <v>97</v>
      </c>
      <c r="B7" s="29" t="s">
        <v>98</v>
      </c>
      <c r="C7" s="77">
        <v>4194553</v>
      </c>
      <c r="D7" s="77">
        <v>3225553</v>
      </c>
      <c r="E7" s="77">
        <v>3082873</v>
      </c>
      <c r="F7" s="77">
        <v>142680</v>
      </c>
      <c r="G7" s="77">
        <v>969000</v>
      </c>
    </row>
    <row r="8" ht="18" customHeight="1" spans="1:7">
      <c r="A8" s="133" t="s">
        <v>99</v>
      </c>
      <c r="B8" s="133" t="s">
        <v>100</v>
      </c>
      <c r="C8" s="77">
        <v>4194553</v>
      </c>
      <c r="D8" s="77">
        <v>3225553</v>
      </c>
      <c r="E8" s="77">
        <v>3082873</v>
      </c>
      <c r="F8" s="77">
        <v>142680</v>
      </c>
      <c r="G8" s="77">
        <v>969000</v>
      </c>
    </row>
    <row r="9" ht="18" customHeight="1" spans="1:7">
      <c r="A9" s="134" t="s">
        <v>101</v>
      </c>
      <c r="B9" s="134" t="s">
        <v>102</v>
      </c>
      <c r="C9" s="77">
        <v>4194553</v>
      </c>
      <c r="D9" s="77">
        <v>3225553</v>
      </c>
      <c r="E9" s="77">
        <v>3082873</v>
      </c>
      <c r="F9" s="77">
        <v>142680</v>
      </c>
      <c r="G9" s="77">
        <v>969000</v>
      </c>
    </row>
    <row r="10" ht="18" customHeight="1" spans="1:7">
      <c r="A10" s="29" t="s">
        <v>103</v>
      </c>
      <c r="B10" s="29" t="s">
        <v>104</v>
      </c>
      <c r="C10" s="77">
        <v>770054</v>
      </c>
      <c r="D10" s="77">
        <v>770054</v>
      </c>
      <c r="E10" s="77">
        <v>770054</v>
      </c>
      <c r="F10" s="77"/>
      <c r="G10" s="77"/>
    </row>
    <row r="11" ht="18" customHeight="1" spans="1:7">
      <c r="A11" s="133" t="s">
        <v>105</v>
      </c>
      <c r="B11" s="133" t="s">
        <v>106</v>
      </c>
      <c r="C11" s="77">
        <v>737496.47</v>
      </c>
      <c r="D11" s="77">
        <v>737496.47</v>
      </c>
      <c r="E11" s="77">
        <v>737496.47</v>
      </c>
      <c r="F11" s="77"/>
      <c r="G11" s="77"/>
    </row>
    <row r="12" ht="18" customHeight="1" spans="1:7">
      <c r="A12" s="134" t="s">
        <v>107</v>
      </c>
      <c r="B12" s="134" t="s">
        <v>108</v>
      </c>
      <c r="C12" s="77">
        <v>477496.47</v>
      </c>
      <c r="D12" s="77">
        <v>477496.47</v>
      </c>
      <c r="E12" s="77">
        <v>477496.47</v>
      </c>
      <c r="F12" s="77"/>
      <c r="G12" s="77"/>
    </row>
    <row r="13" ht="18" customHeight="1" spans="1:7">
      <c r="A13" s="134" t="s">
        <v>109</v>
      </c>
      <c r="B13" s="134" t="s">
        <v>110</v>
      </c>
      <c r="C13" s="77">
        <v>260000</v>
      </c>
      <c r="D13" s="77">
        <v>260000</v>
      </c>
      <c r="E13" s="77">
        <v>260000</v>
      </c>
      <c r="F13" s="77"/>
      <c r="G13" s="77"/>
    </row>
    <row r="14" ht="18" customHeight="1" spans="1:7">
      <c r="A14" s="133" t="s">
        <v>111</v>
      </c>
      <c r="B14" s="133" t="s">
        <v>112</v>
      </c>
      <c r="C14" s="77">
        <v>18996</v>
      </c>
      <c r="D14" s="77">
        <v>18996</v>
      </c>
      <c r="E14" s="77">
        <v>18996</v>
      </c>
      <c r="F14" s="77"/>
      <c r="G14" s="77"/>
    </row>
    <row r="15" ht="18" customHeight="1" spans="1:7">
      <c r="A15" s="134" t="s">
        <v>113</v>
      </c>
      <c r="B15" s="134" t="s">
        <v>114</v>
      </c>
      <c r="C15" s="77">
        <v>18996</v>
      </c>
      <c r="D15" s="77">
        <v>18996</v>
      </c>
      <c r="E15" s="77">
        <v>18996</v>
      </c>
      <c r="F15" s="77"/>
      <c r="G15" s="77"/>
    </row>
    <row r="16" ht="18" customHeight="1" spans="1:7">
      <c r="A16" s="133" t="s">
        <v>115</v>
      </c>
      <c r="B16" s="133" t="s">
        <v>116</v>
      </c>
      <c r="C16" s="77">
        <v>13561.53</v>
      </c>
      <c r="D16" s="77">
        <v>13561.53</v>
      </c>
      <c r="E16" s="77">
        <v>13561.53</v>
      </c>
      <c r="F16" s="77"/>
      <c r="G16" s="77"/>
    </row>
    <row r="17" ht="18" customHeight="1" spans="1:7">
      <c r="A17" s="134" t="s">
        <v>117</v>
      </c>
      <c r="B17" s="134" t="s">
        <v>116</v>
      </c>
      <c r="C17" s="77">
        <v>13561.53</v>
      </c>
      <c r="D17" s="77">
        <v>13561.53</v>
      </c>
      <c r="E17" s="77">
        <v>13561.53</v>
      </c>
      <c r="F17" s="77"/>
      <c r="G17" s="77"/>
    </row>
    <row r="18" ht="18" customHeight="1" spans="1:7">
      <c r="A18" s="29" t="s">
        <v>118</v>
      </c>
      <c r="B18" s="29" t="s">
        <v>119</v>
      </c>
      <c r="C18" s="77">
        <v>508859.16</v>
      </c>
      <c r="D18" s="77">
        <v>508859.16</v>
      </c>
      <c r="E18" s="77">
        <v>508859.16</v>
      </c>
      <c r="F18" s="77"/>
      <c r="G18" s="77"/>
    </row>
    <row r="19" ht="18" customHeight="1" spans="1:7">
      <c r="A19" s="133" t="s">
        <v>120</v>
      </c>
      <c r="B19" s="133" t="s">
        <v>121</v>
      </c>
      <c r="C19" s="77">
        <v>508859.16</v>
      </c>
      <c r="D19" s="77">
        <v>508859.16</v>
      </c>
      <c r="E19" s="77">
        <v>508859.16</v>
      </c>
      <c r="F19" s="77"/>
      <c r="G19" s="77"/>
    </row>
    <row r="20" ht="18" customHeight="1" spans="1:7">
      <c r="A20" s="134" t="s">
        <v>122</v>
      </c>
      <c r="B20" s="134" t="s">
        <v>123</v>
      </c>
      <c r="C20" s="77">
        <v>100588.2</v>
      </c>
      <c r="D20" s="77">
        <v>100588.2</v>
      </c>
      <c r="E20" s="77">
        <v>100588.2</v>
      </c>
      <c r="F20" s="77"/>
      <c r="G20" s="77"/>
    </row>
    <row r="21" ht="18" customHeight="1" spans="1:7">
      <c r="A21" s="134" t="s">
        <v>124</v>
      </c>
      <c r="B21" s="134" t="s">
        <v>125</v>
      </c>
      <c r="C21" s="77">
        <v>160463.61</v>
      </c>
      <c r="D21" s="77">
        <v>160463.61</v>
      </c>
      <c r="E21" s="77">
        <v>160463.61</v>
      </c>
      <c r="F21" s="77"/>
      <c r="G21" s="77"/>
    </row>
    <row r="22" ht="18" customHeight="1" spans="1:7">
      <c r="A22" s="134" t="s">
        <v>126</v>
      </c>
      <c r="B22" s="134" t="s">
        <v>127</v>
      </c>
      <c r="C22" s="77">
        <v>226497.65</v>
      </c>
      <c r="D22" s="77">
        <v>226497.65</v>
      </c>
      <c r="E22" s="77">
        <v>226497.65</v>
      </c>
      <c r="F22" s="77"/>
      <c r="G22" s="77"/>
    </row>
    <row r="23" ht="18" customHeight="1" spans="1:7">
      <c r="A23" s="134" t="s">
        <v>128</v>
      </c>
      <c r="B23" s="134" t="s">
        <v>129</v>
      </c>
      <c r="C23" s="77">
        <v>21309.7</v>
      </c>
      <c r="D23" s="77">
        <v>21309.7</v>
      </c>
      <c r="E23" s="77">
        <v>21309.7</v>
      </c>
      <c r="F23" s="77"/>
      <c r="G23" s="77"/>
    </row>
    <row r="24" ht="18" customHeight="1" spans="1:7">
      <c r="A24" s="29" t="s">
        <v>130</v>
      </c>
      <c r="B24" s="29" t="s">
        <v>131</v>
      </c>
      <c r="C24" s="77">
        <v>369930.36</v>
      </c>
      <c r="D24" s="77">
        <v>369930.36</v>
      </c>
      <c r="E24" s="77">
        <v>369930.36</v>
      </c>
      <c r="F24" s="77"/>
      <c r="G24" s="77"/>
    </row>
    <row r="25" ht="18" customHeight="1" spans="1:7">
      <c r="A25" s="133" t="s">
        <v>132</v>
      </c>
      <c r="B25" s="133" t="s">
        <v>133</v>
      </c>
      <c r="C25" s="77">
        <v>369930.36</v>
      </c>
      <c r="D25" s="77">
        <v>369930.36</v>
      </c>
      <c r="E25" s="77">
        <v>369930.36</v>
      </c>
      <c r="F25" s="77"/>
      <c r="G25" s="77"/>
    </row>
    <row r="26" ht="18" customHeight="1" spans="1:7">
      <c r="A26" s="134" t="s">
        <v>134</v>
      </c>
      <c r="B26" s="134" t="s">
        <v>135</v>
      </c>
      <c r="C26" s="77">
        <v>369930.36</v>
      </c>
      <c r="D26" s="77">
        <v>369930.36</v>
      </c>
      <c r="E26" s="77">
        <v>369930.36</v>
      </c>
      <c r="F26" s="77"/>
      <c r="G26" s="77"/>
    </row>
    <row r="27" ht="18" customHeight="1" spans="1:7">
      <c r="A27" s="76" t="s">
        <v>174</v>
      </c>
      <c r="B27" s="159" t="s">
        <v>174</v>
      </c>
      <c r="C27" s="77">
        <v>5843396.52</v>
      </c>
      <c r="D27" s="77">
        <v>4874396.52</v>
      </c>
      <c r="E27" s="77">
        <v>4731716.52</v>
      </c>
      <c r="F27" s="77">
        <v>142680</v>
      </c>
      <c r="G27" s="77">
        <v>969000</v>
      </c>
    </row>
  </sheetData>
  <mergeCells count="6">
    <mergeCell ref="A2:G2"/>
    <mergeCell ref="A4:B4"/>
    <mergeCell ref="D4:F4"/>
    <mergeCell ref="A27:B27"/>
    <mergeCell ref="C4:C5"/>
    <mergeCell ref="G4:G5"/>
  </mergeCells>
  <printOptions horizontalCentered="1"/>
  <pageMargins left="0.37" right="0.37" top="0.56" bottom="0.56" header="0.48" footer="0.48"/>
  <pageSetup paperSize="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7"/>
  <sheetViews>
    <sheetView showZeros="0" workbookViewId="0">
      <selection activeCell="B9" sqref="B9"/>
    </sheetView>
  </sheetViews>
  <sheetFormatPr defaultColWidth="10.425" defaultRowHeight="14.25" customHeight="1" outlineLevelRow="6" outlineLevelCol="5"/>
  <cols>
    <col min="1" max="6" width="28.1416666666667" customWidth="1"/>
  </cols>
  <sheetData>
    <row r="1" customHeight="1" spans="1:6">
      <c r="A1" s="42"/>
      <c r="B1" s="42"/>
      <c r="C1" s="42"/>
      <c r="D1" s="42"/>
      <c r="E1" s="41"/>
      <c r="F1" s="152" t="s">
        <v>175</v>
      </c>
    </row>
    <row r="2" ht="41.25" customHeight="1" spans="1:6">
      <c r="A2" s="153" t="str">
        <f>"2025"&amp;"年一般公共预算“三公”经费支出预算表"</f>
        <v>2025年一般公共预算“三公”经费支出预算表</v>
      </c>
      <c r="B2" s="42"/>
      <c r="C2" s="42"/>
      <c r="D2" s="42"/>
      <c r="E2" s="41"/>
      <c r="F2" s="42"/>
    </row>
    <row r="3" customHeight="1" spans="1:6">
      <c r="A3" s="105" t="str">
        <f>"单位名称："&amp;"中国共产党禄劝彝族苗族自治县委员会党校"</f>
        <v>单位名称：中国共产党禄劝彝族苗族自治县委员会党校</v>
      </c>
      <c r="B3" s="154"/>
      <c r="D3" s="42"/>
      <c r="E3" s="41"/>
      <c r="F3" s="62" t="s">
        <v>1</v>
      </c>
    </row>
    <row r="4" ht="27" customHeight="1" spans="1:6">
      <c r="A4" s="46" t="s">
        <v>176</v>
      </c>
      <c r="B4" s="46" t="s">
        <v>177</v>
      </c>
      <c r="C4" s="48" t="s">
        <v>178</v>
      </c>
      <c r="D4" s="46"/>
      <c r="E4" s="47"/>
      <c r="F4" s="46" t="s">
        <v>179</v>
      </c>
    </row>
    <row r="5" ht="28.5" customHeight="1" spans="1:6">
      <c r="A5" s="155"/>
      <c r="B5" s="50"/>
      <c r="C5" s="47" t="s">
        <v>57</v>
      </c>
      <c r="D5" s="47" t="s">
        <v>180</v>
      </c>
      <c r="E5" s="47" t="s">
        <v>181</v>
      </c>
      <c r="F5" s="49"/>
    </row>
    <row r="6" ht="17.25" customHeight="1" spans="1:6">
      <c r="A6" s="54" t="s">
        <v>83</v>
      </c>
      <c r="B6" s="54">
        <v>2</v>
      </c>
      <c r="C6" s="54" t="s">
        <v>84</v>
      </c>
      <c r="D6" s="54" t="s">
        <v>85</v>
      </c>
      <c r="E6" s="54" t="s">
        <v>86</v>
      </c>
      <c r="F6" s="54" t="s">
        <v>87</v>
      </c>
    </row>
    <row r="7" ht="17.25" customHeight="1" spans="1:6">
      <c r="A7" s="77"/>
      <c r="B7" s="77"/>
      <c r="C7" s="77"/>
      <c r="D7" s="77"/>
      <c r="E7" s="77"/>
      <c r="F7" s="77"/>
    </row>
  </sheetData>
  <mergeCells count="6">
    <mergeCell ref="A2:F2"/>
    <mergeCell ref="A3:B3"/>
    <mergeCell ref="C4:E4"/>
    <mergeCell ref="A4:A5"/>
    <mergeCell ref="B4:B5"/>
    <mergeCell ref="F4:F5"/>
  </mergeCells>
  <pageMargins left="0.67" right="0.67" top="0.72" bottom="0.72" header="0.28" footer="0.28"/>
  <pageSetup paperSize="9" fitToWidth="0"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46"/>
  <sheetViews>
    <sheetView showZeros="0" topLeftCell="G1" workbookViewId="0">
      <selection activeCell="K9" sqref="K9"/>
    </sheetView>
  </sheetViews>
  <sheetFormatPr defaultColWidth="9.14166666666667" defaultRowHeight="14.25" customHeight="1"/>
  <cols>
    <col min="1" max="2" width="32.85" customWidth="1"/>
    <col min="3" max="3" width="20.7083333333333" customWidth="1"/>
    <col min="4" max="4" width="31.2833333333333" customWidth="1"/>
    <col min="5" max="5" width="10.1416666666667" customWidth="1"/>
    <col min="6" max="6" width="17.575" customWidth="1"/>
    <col min="7" max="7" width="10.2833333333333" customWidth="1"/>
    <col min="8" max="8" width="23" customWidth="1"/>
    <col min="9" max="24" width="18.7083333333333" customWidth="1"/>
  </cols>
  <sheetData>
    <row r="1" ht="13.5" customHeight="1" spans="2:24">
      <c r="B1" s="135"/>
      <c r="C1" s="141"/>
      <c r="E1" s="142"/>
      <c r="F1" s="142"/>
      <c r="G1" s="142"/>
      <c r="H1" s="142"/>
      <c r="I1" s="81"/>
      <c r="J1" s="81"/>
      <c r="K1" s="81"/>
      <c r="L1" s="81"/>
      <c r="M1" s="81"/>
      <c r="N1" s="81"/>
      <c r="R1" s="81"/>
      <c r="V1" s="141"/>
      <c r="X1" s="2" t="s">
        <v>182</v>
      </c>
    </row>
    <row r="2" ht="45.75" customHeight="1" spans="1:24">
      <c r="A2" s="64" t="str">
        <f>"2025"&amp;"年部门基本支出预算表"</f>
        <v>2025年部门基本支出预算表</v>
      </c>
      <c r="B2" s="3"/>
      <c r="C2" s="64"/>
      <c r="D2" s="64"/>
      <c r="E2" s="64"/>
      <c r="F2" s="64"/>
      <c r="G2" s="64"/>
      <c r="H2" s="64"/>
      <c r="I2" s="64"/>
      <c r="J2" s="64"/>
      <c r="K2" s="64"/>
      <c r="L2" s="64"/>
      <c r="M2" s="64"/>
      <c r="N2" s="64"/>
      <c r="O2" s="3"/>
      <c r="P2" s="3"/>
      <c r="Q2" s="3"/>
      <c r="R2" s="64"/>
      <c r="S2" s="64"/>
      <c r="T2" s="64"/>
      <c r="U2" s="64"/>
      <c r="V2" s="64"/>
      <c r="W2" s="64"/>
      <c r="X2" s="64"/>
    </row>
    <row r="3" ht="18.75" customHeight="1" spans="1:24">
      <c r="A3" s="4" t="str">
        <f>"单位名称："&amp;"中国共产党禄劝彝族苗族自治县委员会党校"</f>
        <v>单位名称：中国共产党禄劝彝族苗族自治县委员会党校</v>
      </c>
      <c r="B3" s="5"/>
      <c r="C3" s="143"/>
      <c r="D3" s="143"/>
      <c r="E3" s="143"/>
      <c r="F3" s="143"/>
      <c r="G3" s="143"/>
      <c r="H3" s="143"/>
      <c r="I3" s="83"/>
      <c r="J3" s="83"/>
      <c r="K3" s="83"/>
      <c r="L3" s="83"/>
      <c r="M3" s="83"/>
      <c r="N3" s="83"/>
      <c r="O3" s="6"/>
      <c r="P3" s="6"/>
      <c r="Q3" s="6"/>
      <c r="R3" s="83"/>
      <c r="V3" s="141"/>
      <c r="X3" s="2" t="s">
        <v>1</v>
      </c>
    </row>
    <row r="4" ht="18" customHeight="1" spans="1:24">
      <c r="A4" s="8" t="s">
        <v>183</v>
      </c>
      <c r="B4" s="8" t="s">
        <v>184</v>
      </c>
      <c r="C4" s="8" t="s">
        <v>185</v>
      </c>
      <c r="D4" s="8" t="s">
        <v>186</v>
      </c>
      <c r="E4" s="8" t="s">
        <v>187</v>
      </c>
      <c r="F4" s="8" t="s">
        <v>188</v>
      </c>
      <c r="G4" s="8" t="s">
        <v>189</v>
      </c>
      <c r="H4" s="8" t="s">
        <v>190</v>
      </c>
      <c r="I4" s="148" t="s">
        <v>191</v>
      </c>
      <c r="J4" s="78" t="s">
        <v>191</v>
      </c>
      <c r="K4" s="78"/>
      <c r="L4" s="78"/>
      <c r="M4" s="78"/>
      <c r="N4" s="78"/>
      <c r="O4" s="11"/>
      <c r="P4" s="11"/>
      <c r="Q4" s="11"/>
      <c r="R4" s="96" t="s">
        <v>61</v>
      </c>
      <c r="S4" s="78" t="s">
        <v>62</v>
      </c>
      <c r="T4" s="78"/>
      <c r="U4" s="78"/>
      <c r="V4" s="78"/>
      <c r="W4" s="78"/>
      <c r="X4" s="79"/>
    </row>
    <row r="5" ht="18" customHeight="1" spans="1:24">
      <c r="A5" s="13"/>
      <c r="B5" s="28"/>
      <c r="C5" s="126"/>
      <c r="D5" s="13"/>
      <c r="E5" s="13"/>
      <c r="F5" s="13"/>
      <c r="G5" s="13"/>
      <c r="H5" s="13"/>
      <c r="I5" s="124" t="s">
        <v>192</v>
      </c>
      <c r="J5" s="148" t="s">
        <v>58</v>
      </c>
      <c r="K5" s="78"/>
      <c r="L5" s="78"/>
      <c r="M5" s="78"/>
      <c r="N5" s="79"/>
      <c r="O5" s="10" t="s">
        <v>193</v>
      </c>
      <c r="P5" s="11"/>
      <c r="Q5" s="12"/>
      <c r="R5" s="8" t="s">
        <v>61</v>
      </c>
      <c r="S5" s="148" t="s">
        <v>62</v>
      </c>
      <c r="T5" s="96" t="s">
        <v>64</v>
      </c>
      <c r="U5" s="78" t="s">
        <v>62</v>
      </c>
      <c r="V5" s="96" t="s">
        <v>66</v>
      </c>
      <c r="W5" s="96" t="s">
        <v>67</v>
      </c>
      <c r="X5" s="151" t="s">
        <v>68</v>
      </c>
    </row>
    <row r="6" ht="19.5" customHeight="1" spans="1:24">
      <c r="A6" s="28"/>
      <c r="B6" s="28"/>
      <c r="C6" s="28"/>
      <c r="D6" s="28"/>
      <c r="E6" s="28"/>
      <c r="F6" s="28"/>
      <c r="G6" s="28"/>
      <c r="H6" s="28"/>
      <c r="I6" s="28"/>
      <c r="J6" s="149" t="s">
        <v>194</v>
      </c>
      <c r="K6" s="8" t="s">
        <v>195</v>
      </c>
      <c r="L6" s="8" t="s">
        <v>196</v>
      </c>
      <c r="M6" s="8" t="s">
        <v>197</v>
      </c>
      <c r="N6" s="8" t="s">
        <v>198</v>
      </c>
      <c r="O6" s="8" t="s">
        <v>58</v>
      </c>
      <c r="P6" s="8" t="s">
        <v>59</v>
      </c>
      <c r="Q6" s="8" t="s">
        <v>60</v>
      </c>
      <c r="R6" s="28"/>
      <c r="S6" s="8" t="s">
        <v>57</v>
      </c>
      <c r="T6" s="8" t="s">
        <v>64</v>
      </c>
      <c r="U6" s="8" t="s">
        <v>199</v>
      </c>
      <c r="V6" s="8" t="s">
        <v>66</v>
      </c>
      <c r="W6" s="8" t="s">
        <v>67</v>
      </c>
      <c r="X6" s="8" t="s">
        <v>68</v>
      </c>
    </row>
    <row r="7" ht="37.5" customHeight="1" spans="1:24">
      <c r="A7" s="144"/>
      <c r="B7" s="18"/>
      <c r="C7" s="144"/>
      <c r="D7" s="144"/>
      <c r="E7" s="144"/>
      <c r="F7" s="144"/>
      <c r="G7" s="144"/>
      <c r="H7" s="144"/>
      <c r="I7" s="144"/>
      <c r="J7" s="150" t="s">
        <v>57</v>
      </c>
      <c r="K7" s="16" t="s">
        <v>200</v>
      </c>
      <c r="L7" s="16" t="s">
        <v>196</v>
      </c>
      <c r="M7" s="16" t="s">
        <v>197</v>
      </c>
      <c r="N7" s="16" t="s">
        <v>198</v>
      </c>
      <c r="O7" s="16" t="s">
        <v>196</v>
      </c>
      <c r="P7" s="16" t="s">
        <v>197</v>
      </c>
      <c r="Q7" s="16" t="s">
        <v>198</v>
      </c>
      <c r="R7" s="16" t="s">
        <v>61</v>
      </c>
      <c r="S7" s="16" t="s">
        <v>57</v>
      </c>
      <c r="T7" s="16" t="s">
        <v>64</v>
      </c>
      <c r="U7" s="16" t="s">
        <v>199</v>
      </c>
      <c r="V7" s="16" t="s">
        <v>66</v>
      </c>
      <c r="W7" s="16" t="s">
        <v>67</v>
      </c>
      <c r="X7" s="16" t="s">
        <v>68</v>
      </c>
    </row>
    <row r="8" customHeight="1" spans="1:24">
      <c r="A8" s="35">
        <v>1</v>
      </c>
      <c r="B8" s="35">
        <v>2</v>
      </c>
      <c r="C8" s="35">
        <v>3</v>
      </c>
      <c r="D8" s="35">
        <v>4</v>
      </c>
      <c r="E8" s="35">
        <v>5</v>
      </c>
      <c r="F8" s="35">
        <v>6</v>
      </c>
      <c r="G8" s="35">
        <v>7</v>
      </c>
      <c r="H8" s="35">
        <v>8</v>
      </c>
      <c r="I8" s="35">
        <v>9</v>
      </c>
      <c r="J8" s="35">
        <v>10</v>
      </c>
      <c r="K8" s="35">
        <v>11</v>
      </c>
      <c r="L8" s="35">
        <v>12</v>
      </c>
      <c r="M8" s="35">
        <v>13</v>
      </c>
      <c r="N8" s="35">
        <v>14</v>
      </c>
      <c r="O8" s="35">
        <v>15</v>
      </c>
      <c r="P8" s="35">
        <v>16</v>
      </c>
      <c r="Q8" s="35">
        <v>17</v>
      </c>
      <c r="R8" s="35">
        <v>18</v>
      </c>
      <c r="S8" s="35">
        <v>19</v>
      </c>
      <c r="T8" s="35">
        <v>20</v>
      </c>
      <c r="U8" s="35">
        <v>21</v>
      </c>
      <c r="V8" s="35">
        <v>22</v>
      </c>
      <c r="W8" s="35">
        <v>23</v>
      </c>
      <c r="X8" s="35">
        <v>24</v>
      </c>
    </row>
    <row r="9" ht="20.25" customHeight="1" spans="1:24">
      <c r="A9" s="145" t="s">
        <v>70</v>
      </c>
      <c r="B9" s="145" t="s">
        <v>70</v>
      </c>
      <c r="C9" s="145" t="s">
        <v>201</v>
      </c>
      <c r="D9" s="145" t="s">
        <v>202</v>
      </c>
      <c r="E9" s="145" t="s">
        <v>101</v>
      </c>
      <c r="F9" s="145" t="s">
        <v>102</v>
      </c>
      <c r="G9" s="145" t="s">
        <v>203</v>
      </c>
      <c r="H9" s="145" t="s">
        <v>204</v>
      </c>
      <c r="I9" s="77">
        <v>405972</v>
      </c>
      <c r="J9" s="77">
        <v>405972</v>
      </c>
      <c r="K9" s="77"/>
      <c r="L9" s="77"/>
      <c r="M9" s="77">
        <v>405972</v>
      </c>
      <c r="N9" s="77"/>
      <c r="O9" s="77"/>
      <c r="P9" s="77"/>
      <c r="Q9" s="77"/>
      <c r="R9" s="77"/>
      <c r="S9" s="77"/>
      <c r="T9" s="77"/>
      <c r="U9" s="77"/>
      <c r="V9" s="77"/>
      <c r="W9" s="77"/>
      <c r="X9" s="77"/>
    </row>
    <row r="10" ht="20.25" customHeight="1" spans="1:24">
      <c r="A10" s="145" t="s">
        <v>70</v>
      </c>
      <c r="B10" s="145" t="s">
        <v>70</v>
      </c>
      <c r="C10" s="145" t="s">
        <v>205</v>
      </c>
      <c r="D10" s="145" t="s">
        <v>206</v>
      </c>
      <c r="E10" s="145" t="s">
        <v>101</v>
      </c>
      <c r="F10" s="145" t="s">
        <v>102</v>
      </c>
      <c r="G10" s="145" t="s">
        <v>203</v>
      </c>
      <c r="H10" s="145" t="s">
        <v>204</v>
      </c>
      <c r="I10" s="77">
        <v>842232</v>
      </c>
      <c r="J10" s="77">
        <v>842232</v>
      </c>
      <c r="K10" s="23"/>
      <c r="L10" s="23"/>
      <c r="M10" s="77">
        <v>842232</v>
      </c>
      <c r="N10" s="23"/>
      <c r="O10" s="77"/>
      <c r="P10" s="77"/>
      <c r="Q10" s="77"/>
      <c r="R10" s="77"/>
      <c r="S10" s="77"/>
      <c r="T10" s="77"/>
      <c r="U10" s="77"/>
      <c r="V10" s="77"/>
      <c r="W10" s="77"/>
      <c r="X10" s="77"/>
    </row>
    <row r="11" ht="20.25" customHeight="1" spans="1:24">
      <c r="A11" s="145" t="s">
        <v>70</v>
      </c>
      <c r="B11" s="145" t="s">
        <v>70</v>
      </c>
      <c r="C11" s="145" t="s">
        <v>207</v>
      </c>
      <c r="D11" s="145" t="s">
        <v>135</v>
      </c>
      <c r="E11" s="145" t="s">
        <v>134</v>
      </c>
      <c r="F11" s="145" t="s">
        <v>135</v>
      </c>
      <c r="G11" s="145" t="s">
        <v>208</v>
      </c>
      <c r="H11" s="145" t="s">
        <v>135</v>
      </c>
      <c r="I11" s="77">
        <v>232483.44</v>
      </c>
      <c r="J11" s="77">
        <v>232483.44</v>
      </c>
      <c r="K11" s="23"/>
      <c r="L11" s="23"/>
      <c r="M11" s="77">
        <v>232483.44</v>
      </c>
      <c r="N11" s="23"/>
      <c r="O11" s="77"/>
      <c r="P11" s="77"/>
      <c r="Q11" s="77"/>
      <c r="R11" s="77"/>
      <c r="S11" s="77"/>
      <c r="T11" s="77"/>
      <c r="U11" s="77"/>
      <c r="V11" s="77"/>
      <c r="W11" s="77"/>
      <c r="X11" s="77"/>
    </row>
    <row r="12" ht="20.25" customHeight="1" spans="1:24">
      <c r="A12" s="145" t="s">
        <v>70</v>
      </c>
      <c r="B12" s="145" t="s">
        <v>70</v>
      </c>
      <c r="C12" s="145" t="s">
        <v>207</v>
      </c>
      <c r="D12" s="145" t="s">
        <v>135</v>
      </c>
      <c r="E12" s="145" t="s">
        <v>134</v>
      </c>
      <c r="F12" s="145" t="s">
        <v>135</v>
      </c>
      <c r="G12" s="145" t="s">
        <v>208</v>
      </c>
      <c r="H12" s="145" t="s">
        <v>135</v>
      </c>
      <c r="I12" s="77">
        <v>137446.92</v>
      </c>
      <c r="J12" s="77">
        <v>137446.92</v>
      </c>
      <c r="K12" s="23"/>
      <c r="L12" s="23"/>
      <c r="M12" s="77">
        <v>137446.92</v>
      </c>
      <c r="N12" s="23"/>
      <c r="O12" s="77"/>
      <c r="P12" s="77"/>
      <c r="Q12" s="77"/>
      <c r="R12" s="77"/>
      <c r="S12" s="77"/>
      <c r="T12" s="77"/>
      <c r="U12" s="77"/>
      <c r="V12" s="77"/>
      <c r="W12" s="77"/>
      <c r="X12" s="77"/>
    </row>
    <row r="13" ht="20.25" customHeight="1" spans="1:24">
      <c r="A13" s="145" t="s">
        <v>70</v>
      </c>
      <c r="B13" s="145" t="s">
        <v>70</v>
      </c>
      <c r="C13" s="145" t="s">
        <v>209</v>
      </c>
      <c r="D13" s="145" t="s">
        <v>210</v>
      </c>
      <c r="E13" s="145" t="s">
        <v>101</v>
      </c>
      <c r="F13" s="145" t="s">
        <v>102</v>
      </c>
      <c r="G13" s="145" t="s">
        <v>211</v>
      </c>
      <c r="H13" s="145" t="s">
        <v>212</v>
      </c>
      <c r="I13" s="77">
        <v>77400</v>
      </c>
      <c r="J13" s="77">
        <v>77400</v>
      </c>
      <c r="K13" s="23"/>
      <c r="L13" s="23"/>
      <c r="M13" s="77">
        <v>77400</v>
      </c>
      <c r="N13" s="23"/>
      <c r="O13" s="77"/>
      <c r="P13" s="77"/>
      <c r="Q13" s="77"/>
      <c r="R13" s="77"/>
      <c r="S13" s="77"/>
      <c r="T13" s="77"/>
      <c r="U13" s="77"/>
      <c r="V13" s="77"/>
      <c r="W13" s="77"/>
      <c r="X13" s="77"/>
    </row>
    <row r="14" ht="20.25" customHeight="1" spans="1:24">
      <c r="A14" s="145" t="s">
        <v>70</v>
      </c>
      <c r="B14" s="145" t="s">
        <v>70</v>
      </c>
      <c r="C14" s="145" t="s">
        <v>213</v>
      </c>
      <c r="D14" s="145" t="s">
        <v>214</v>
      </c>
      <c r="E14" s="145" t="s">
        <v>101</v>
      </c>
      <c r="F14" s="145" t="s">
        <v>102</v>
      </c>
      <c r="G14" s="145" t="s">
        <v>215</v>
      </c>
      <c r="H14" s="145" t="s">
        <v>214</v>
      </c>
      <c r="I14" s="77">
        <v>9600</v>
      </c>
      <c r="J14" s="77">
        <v>9600</v>
      </c>
      <c r="K14" s="23"/>
      <c r="L14" s="23"/>
      <c r="M14" s="77">
        <v>9600</v>
      </c>
      <c r="N14" s="23"/>
      <c r="O14" s="77"/>
      <c r="P14" s="77"/>
      <c r="Q14" s="77"/>
      <c r="R14" s="77"/>
      <c r="S14" s="77"/>
      <c r="T14" s="77"/>
      <c r="U14" s="77"/>
      <c r="V14" s="77"/>
      <c r="W14" s="77"/>
      <c r="X14" s="77"/>
    </row>
    <row r="15" ht="20.25" customHeight="1" spans="1:24">
      <c r="A15" s="145" t="s">
        <v>70</v>
      </c>
      <c r="B15" s="145" t="s">
        <v>70</v>
      </c>
      <c r="C15" s="145" t="s">
        <v>213</v>
      </c>
      <c r="D15" s="145" t="s">
        <v>214</v>
      </c>
      <c r="E15" s="145" t="s">
        <v>101</v>
      </c>
      <c r="F15" s="145" t="s">
        <v>102</v>
      </c>
      <c r="G15" s="145" t="s">
        <v>215</v>
      </c>
      <c r="H15" s="145" t="s">
        <v>214</v>
      </c>
      <c r="I15" s="77">
        <v>4800</v>
      </c>
      <c r="J15" s="77">
        <v>4800</v>
      </c>
      <c r="K15" s="23"/>
      <c r="L15" s="23"/>
      <c r="M15" s="77">
        <v>4800</v>
      </c>
      <c r="N15" s="23"/>
      <c r="O15" s="77"/>
      <c r="P15" s="77"/>
      <c r="Q15" s="77"/>
      <c r="R15" s="77"/>
      <c r="S15" s="77"/>
      <c r="T15" s="77"/>
      <c r="U15" s="77"/>
      <c r="V15" s="77"/>
      <c r="W15" s="77"/>
      <c r="X15" s="77"/>
    </row>
    <row r="16" ht="20.25" customHeight="1" spans="1:24">
      <c r="A16" s="145" t="s">
        <v>70</v>
      </c>
      <c r="B16" s="145" t="s">
        <v>70</v>
      </c>
      <c r="C16" s="145" t="s">
        <v>216</v>
      </c>
      <c r="D16" s="145" t="s">
        <v>217</v>
      </c>
      <c r="E16" s="145" t="s">
        <v>101</v>
      </c>
      <c r="F16" s="145" t="s">
        <v>102</v>
      </c>
      <c r="G16" s="145" t="s">
        <v>218</v>
      </c>
      <c r="H16" s="145" t="s">
        <v>219</v>
      </c>
      <c r="I16" s="77">
        <v>48000</v>
      </c>
      <c r="J16" s="77">
        <v>48000</v>
      </c>
      <c r="K16" s="23"/>
      <c r="L16" s="23"/>
      <c r="M16" s="77">
        <v>48000</v>
      </c>
      <c r="N16" s="23"/>
      <c r="O16" s="77"/>
      <c r="P16" s="77"/>
      <c r="Q16" s="77"/>
      <c r="R16" s="77"/>
      <c r="S16" s="77"/>
      <c r="T16" s="77"/>
      <c r="U16" s="77"/>
      <c r="V16" s="77"/>
      <c r="W16" s="77"/>
      <c r="X16" s="77"/>
    </row>
    <row r="17" ht="20.25" customHeight="1" spans="1:24">
      <c r="A17" s="145" t="s">
        <v>70</v>
      </c>
      <c r="B17" s="145" t="s">
        <v>70</v>
      </c>
      <c r="C17" s="145" t="s">
        <v>216</v>
      </c>
      <c r="D17" s="145" t="s">
        <v>217</v>
      </c>
      <c r="E17" s="145" t="s">
        <v>101</v>
      </c>
      <c r="F17" s="145" t="s">
        <v>102</v>
      </c>
      <c r="G17" s="145" t="s">
        <v>220</v>
      </c>
      <c r="H17" s="145" t="s">
        <v>221</v>
      </c>
      <c r="I17" s="77">
        <v>2880</v>
      </c>
      <c r="J17" s="77">
        <v>2880</v>
      </c>
      <c r="K17" s="23"/>
      <c r="L17" s="23"/>
      <c r="M17" s="77">
        <v>2880</v>
      </c>
      <c r="N17" s="23"/>
      <c r="O17" s="77"/>
      <c r="P17" s="77"/>
      <c r="Q17" s="77"/>
      <c r="R17" s="77"/>
      <c r="S17" s="77"/>
      <c r="T17" s="77"/>
      <c r="U17" s="77"/>
      <c r="V17" s="77"/>
      <c r="W17" s="77"/>
      <c r="X17" s="77"/>
    </row>
    <row r="18" ht="20.25" customHeight="1" spans="1:24">
      <c r="A18" s="145" t="s">
        <v>70</v>
      </c>
      <c r="B18" s="145" t="s">
        <v>70</v>
      </c>
      <c r="C18" s="145" t="s">
        <v>222</v>
      </c>
      <c r="D18" s="145" t="s">
        <v>223</v>
      </c>
      <c r="E18" s="145" t="s">
        <v>113</v>
      </c>
      <c r="F18" s="145" t="s">
        <v>114</v>
      </c>
      <c r="G18" s="145" t="s">
        <v>224</v>
      </c>
      <c r="H18" s="145" t="s">
        <v>225</v>
      </c>
      <c r="I18" s="77">
        <v>18996</v>
      </c>
      <c r="J18" s="77">
        <v>18996</v>
      </c>
      <c r="K18" s="23"/>
      <c r="L18" s="23"/>
      <c r="M18" s="77">
        <v>18996</v>
      </c>
      <c r="N18" s="23"/>
      <c r="O18" s="77"/>
      <c r="P18" s="77"/>
      <c r="Q18" s="77"/>
      <c r="R18" s="77"/>
      <c r="S18" s="77"/>
      <c r="T18" s="77"/>
      <c r="U18" s="77"/>
      <c r="V18" s="77"/>
      <c r="W18" s="77"/>
      <c r="X18" s="77"/>
    </row>
    <row r="19" ht="20.25" customHeight="1" spans="1:24">
      <c r="A19" s="145" t="s">
        <v>70</v>
      </c>
      <c r="B19" s="145" t="s">
        <v>70</v>
      </c>
      <c r="C19" s="145" t="s">
        <v>226</v>
      </c>
      <c r="D19" s="145" t="s">
        <v>227</v>
      </c>
      <c r="E19" s="145" t="s">
        <v>122</v>
      </c>
      <c r="F19" s="145" t="s">
        <v>123</v>
      </c>
      <c r="G19" s="145" t="s">
        <v>228</v>
      </c>
      <c r="H19" s="145" t="s">
        <v>229</v>
      </c>
      <c r="I19" s="77">
        <v>7406</v>
      </c>
      <c r="J19" s="77">
        <v>7406</v>
      </c>
      <c r="K19" s="23"/>
      <c r="L19" s="23"/>
      <c r="M19" s="77">
        <v>7406</v>
      </c>
      <c r="N19" s="23"/>
      <c r="O19" s="77"/>
      <c r="P19" s="77"/>
      <c r="Q19" s="77"/>
      <c r="R19" s="77"/>
      <c r="S19" s="77"/>
      <c r="T19" s="77"/>
      <c r="U19" s="77"/>
      <c r="V19" s="77"/>
      <c r="W19" s="77"/>
      <c r="X19" s="77"/>
    </row>
    <row r="20" ht="20.25" customHeight="1" spans="1:24">
      <c r="A20" s="145" t="s">
        <v>70</v>
      </c>
      <c r="B20" s="145" t="s">
        <v>70</v>
      </c>
      <c r="C20" s="145" t="s">
        <v>226</v>
      </c>
      <c r="D20" s="145" t="s">
        <v>227</v>
      </c>
      <c r="E20" s="145" t="s">
        <v>126</v>
      </c>
      <c r="F20" s="145" t="s">
        <v>127</v>
      </c>
      <c r="G20" s="145" t="s">
        <v>230</v>
      </c>
      <c r="H20" s="145" t="s">
        <v>231</v>
      </c>
      <c r="I20" s="77">
        <v>84000</v>
      </c>
      <c r="J20" s="77">
        <v>84000</v>
      </c>
      <c r="K20" s="23"/>
      <c r="L20" s="23"/>
      <c r="M20" s="77">
        <v>84000</v>
      </c>
      <c r="N20" s="23"/>
      <c r="O20" s="77"/>
      <c r="P20" s="77"/>
      <c r="Q20" s="77"/>
      <c r="R20" s="77"/>
      <c r="S20" s="77"/>
      <c r="T20" s="77"/>
      <c r="U20" s="77"/>
      <c r="V20" s="77"/>
      <c r="W20" s="77"/>
      <c r="X20" s="77"/>
    </row>
    <row r="21" ht="20.25" customHeight="1" spans="1:24">
      <c r="A21" s="145" t="s">
        <v>70</v>
      </c>
      <c r="B21" s="145" t="s">
        <v>70</v>
      </c>
      <c r="C21" s="145" t="s">
        <v>232</v>
      </c>
      <c r="D21" s="145" t="s">
        <v>233</v>
      </c>
      <c r="E21" s="145" t="s">
        <v>101</v>
      </c>
      <c r="F21" s="145" t="s">
        <v>102</v>
      </c>
      <c r="G21" s="145" t="s">
        <v>234</v>
      </c>
      <c r="H21" s="145" t="s">
        <v>235</v>
      </c>
      <c r="I21" s="77">
        <v>136680</v>
      </c>
      <c r="J21" s="77">
        <v>136680</v>
      </c>
      <c r="K21" s="23"/>
      <c r="L21" s="23"/>
      <c r="M21" s="77">
        <v>136680</v>
      </c>
      <c r="N21" s="23"/>
      <c r="O21" s="77"/>
      <c r="P21" s="77"/>
      <c r="Q21" s="77"/>
      <c r="R21" s="77"/>
      <c r="S21" s="77"/>
      <c r="T21" s="77"/>
      <c r="U21" s="77"/>
      <c r="V21" s="77"/>
      <c r="W21" s="77"/>
      <c r="X21" s="77"/>
    </row>
    <row r="22" ht="20.25" customHeight="1" spans="1:24">
      <c r="A22" s="145" t="s">
        <v>70</v>
      </c>
      <c r="B22" s="145" t="s">
        <v>70</v>
      </c>
      <c r="C22" s="145" t="s">
        <v>236</v>
      </c>
      <c r="D22" s="145" t="s">
        <v>237</v>
      </c>
      <c r="E22" s="145" t="s">
        <v>101</v>
      </c>
      <c r="F22" s="145" t="s">
        <v>102</v>
      </c>
      <c r="G22" s="145" t="s">
        <v>234</v>
      </c>
      <c r="H22" s="145" t="s">
        <v>235</v>
      </c>
      <c r="I22" s="77">
        <v>33831</v>
      </c>
      <c r="J22" s="77">
        <v>33831</v>
      </c>
      <c r="K22" s="23"/>
      <c r="L22" s="23"/>
      <c r="M22" s="77">
        <v>33831</v>
      </c>
      <c r="N22" s="23"/>
      <c r="O22" s="77"/>
      <c r="P22" s="77"/>
      <c r="Q22" s="77"/>
      <c r="R22" s="77"/>
      <c r="S22" s="77"/>
      <c r="T22" s="77"/>
      <c r="U22" s="77"/>
      <c r="V22" s="77"/>
      <c r="W22" s="77"/>
      <c r="X22" s="77"/>
    </row>
    <row r="23" ht="20.25" customHeight="1" spans="1:24">
      <c r="A23" s="145" t="s">
        <v>70</v>
      </c>
      <c r="B23" s="145" t="s">
        <v>70</v>
      </c>
      <c r="C23" s="145" t="s">
        <v>238</v>
      </c>
      <c r="D23" s="145" t="s">
        <v>239</v>
      </c>
      <c r="E23" s="145" t="s">
        <v>128</v>
      </c>
      <c r="F23" s="145" t="s">
        <v>129</v>
      </c>
      <c r="G23" s="145" t="s">
        <v>240</v>
      </c>
      <c r="H23" s="145" t="s">
        <v>241</v>
      </c>
      <c r="I23" s="77">
        <v>3874.72</v>
      </c>
      <c r="J23" s="77">
        <v>3874.72</v>
      </c>
      <c r="K23" s="23"/>
      <c r="L23" s="23"/>
      <c r="M23" s="77">
        <v>3874.72</v>
      </c>
      <c r="N23" s="23"/>
      <c r="O23" s="77"/>
      <c r="P23" s="77"/>
      <c r="Q23" s="77"/>
      <c r="R23" s="77"/>
      <c r="S23" s="77"/>
      <c r="T23" s="77"/>
      <c r="U23" s="77"/>
      <c r="V23" s="77"/>
      <c r="W23" s="77"/>
      <c r="X23" s="77"/>
    </row>
    <row r="24" ht="20.25" customHeight="1" spans="1:24">
      <c r="A24" s="145" t="s">
        <v>70</v>
      </c>
      <c r="B24" s="145" t="s">
        <v>70</v>
      </c>
      <c r="C24" s="145" t="s">
        <v>238</v>
      </c>
      <c r="D24" s="145" t="s">
        <v>239</v>
      </c>
      <c r="E24" s="145" t="s">
        <v>128</v>
      </c>
      <c r="F24" s="145" t="s">
        <v>129</v>
      </c>
      <c r="G24" s="145" t="s">
        <v>240</v>
      </c>
      <c r="H24" s="145" t="s">
        <v>241</v>
      </c>
      <c r="I24" s="77">
        <v>2093.98</v>
      </c>
      <c r="J24" s="77">
        <v>2093.98</v>
      </c>
      <c r="K24" s="23"/>
      <c r="L24" s="23"/>
      <c r="M24" s="77">
        <v>2093.98</v>
      </c>
      <c r="N24" s="23"/>
      <c r="O24" s="77"/>
      <c r="P24" s="77"/>
      <c r="Q24" s="77"/>
      <c r="R24" s="77"/>
      <c r="S24" s="77"/>
      <c r="T24" s="77"/>
      <c r="U24" s="77"/>
      <c r="V24" s="77"/>
      <c r="W24" s="77"/>
      <c r="X24" s="77"/>
    </row>
    <row r="25" ht="20.25" customHeight="1" spans="1:24">
      <c r="A25" s="145" t="s">
        <v>70</v>
      </c>
      <c r="B25" s="145" t="s">
        <v>70</v>
      </c>
      <c r="C25" s="145" t="s">
        <v>242</v>
      </c>
      <c r="D25" s="145" t="s">
        <v>243</v>
      </c>
      <c r="E25" s="145" t="s">
        <v>122</v>
      </c>
      <c r="F25" s="145" t="s">
        <v>123</v>
      </c>
      <c r="G25" s="145" t="s">
        <v>228</v>
      </c>
      <c r="H25" s="145" t="s">
        <v>229</v>
      </c>
      <c r="I25" s="77">
        <v>2093.98</v>
      </c>
      <c r="J25" s="77">
        <v>2093.98</v>
      </c>
      <c r="K25" s="23"/>
      <c r="L25" s="23"/>
      <c r="M25" s="77">
        <v>2093.98</v>
      </c>
      <c r="N25" s="23"/>
      <c r="O25" s="77"/>
      <c r="P25" s="77"/>
      <c r="Q25" s="77"/>
      <c r="R25" s="77"/>
      <c r="S25" s="77"/>
      <c r="T25" s="77"/>
      <c r="U25" s="77"/>
      <c r="V25" s="77"/>
      <c r="W25" s="77"/>
      <c r="X25" s="77"/>
    </row>
    <row r="26" ht="20.25" customHeight="1" spans="1:24">
      <c r="A26" s="145" t="s">
        <v>70</v>
      </c>
      <c r="B26" s="145" t="s">
        <v>70</v>
      </c>
      <c r="C26" s="145" t="s">
        <v>242</v>
      </c>
      <c r="D26" s="145" t="s">
        <v>243</v>
      </c>
      <c r="E26" s="145" t="s">
        <v>122</v>
      </c>
      <c r="F26" s="145" t="s">
        <v>123</v>
      </c>
      <c r="G26" s="145" t="s">
        <v>228</v>
      </c>
      <c r="H26" s="145" t="s">
        <v>229</v>
      </c>
      <c r="I26" s="77">
        <v>9422.92</v>
      </c>
      <c r="J26" s="77">
        <v>9422.92</v>
      </c>
      <c r="K26" s="23"/>
      <c r="L26" s="23"/>
      <c r="M26" s="77">
        <v>9422.92</v>
      </c>
      <c r="N26" s="23"/>
      <c r="O26" s="77"/>
      <c r="P26" s="77"/>
      <c r="Q26" s="77"/>
      <c r="R26" s="77"/>
      <c r="S26" s="77"/>
      <c r="T26" s="77"/>
      <c r="U26" s="77"/>
      <c r="V26" s="77"/>
      <c r="W26" s="77"/>
      <c r="X26" s="77"/>
    </row>
    <row r="27" ht="20.25" customHeight="1" spans="1:24">
      <c r="A27" s="145" t="s">
        <v>70</v>
      </c>
      <c r="B27" s="145" t="s">
        <v>70</v>
      </c>
      <c r="C27" s="145" t="s">
        <v>242</v>
      </c>
      <c r="D27" s="145" t="s">
        <v>243</v>
      </c>
      <c r="E27" s="145" t="s">
        <v>122</v>
      </c>
      <c r="F27" s="145" t="s">
        <v>123</v>
      </c>
      <c r="G27" s="145" t="s">
        <v>228</v>
      </c>
      <c r="H27" s="145" t="s">
        <v>229</v>
      </c>
      <c r="I27" s="77">
        <v>81665.3</v>
      </c>
      <c r="J27" s="77">
        <v>81665.3</v>
      </c>
      <c r="K27" s="23"/>
      <c r="L27" s="23"/>
      <c r="M27" s="77">
        <v>81665.3</v>
      </c>
      <c r="N27" s="23"/>
      <c r="O27" s="77"/>
      <c r="P27" s="77"/>
      <c r="Q27" s="77"/>
      <c r="R27" s="77"/>
      <c r="S27" s="77"/>
      <c r="T27" s="77"/>
      <c r="U27" s="77"/>
      <c r="V27" s="77"/>
      <c r="W27" s="77"/>
      <c r="X27" s="77"/>
    </row>
    <row r="28" ht="20.25" customHeight="1" spans="1:24">
      <c r="A28" s="145" t="s">
        <v>70</v>
      </c>
      <c r="B28" s="145" t="s">
        <v>70</v>
      </c>
      <c r="C28" s="145" t="s">
        <v>242</v>
      </c>
      <c r="D28" s="145" t="s">
        <v>243</v>
      </c>
      <c r="E28" s="145" t="s">
        <v>124</v>
      </c>
      <c r="F28" s="145" t="s">
        <v>125</v>
      </c>
      <c r="G28" s="145" t="s">
        <v>228</v>
      </c>
      <c r="H28" s="145" t="s">
        <v>229</v>
      </c>
      <c r="I28" s="77">
        <v>140631.03</v>
      </c>
      <c r="J28" s="77">
        <v>140631.03</v>
      </c>
      <c r="K28" s="23"/>
      <c r="L28" s="23"/>
      <c r="M28" s="77">
        <v>140631.03</v>
      </c>
      <c r="N28" s="23"/>
      <c r="O28" s="77"/>
      <c r="P28" s="77"/>
      <c r="Q28" s="77"/>
      <c r="R28" s="77"/>
      <c r="S28" s="77"/>
      <c r="T28" s="77"/>
      <c r="U28" s="77"/>
      <c r="V28" s="77"/>
      <c r="W28" s="77"/>
      <c r="X28" s="77"/>
    </row>
    <row r="29" ht="20.25" customHeight="1" spans="1:24">
      <c r="A29" s="145" t="s">
        <v>70</v>
      </c>
      <c r="B29" s="145" t="s">
        <v>70</v>
      </c>
      <c r="C29" s="145" t="s">
        <v>242</v>
      </c>
      <c r="D29" s="145" t="s">
        <v>243</v>
      </c>
      <c r="E29" s="145" t="s">
        <v>124</v>
      </c>
      <c r="F29" s="145" t="s">
        <v>125</v>
      </c>
      <c r="G29" s="145" t="s">
        <v>228</v>
      </c>
      <c r="H29" s="145" t="s">
        <v>229</v>
      </c>
      <c r="I29" s="77">
        <v>3605.92</v>
      </c>
      <c r="J29" s="77">
        <v>3605.92</v>
      </c>
      <c r="K29" s="23"/>
      <c r="L29" s="23"/>
      <c r="M29" s="77">
        <v>3605.92</v>
      </c>
      <c r="N29" s="23"/>
      <c r="O29" s="77"/>
      <c r="P29" s="77"/>
      <c r="Q29" s="77"/>
      <c r="R29" s="77"/>
      <c r="S29" s="77"/>
      <c r="T29" s="77"/>
      <c r="U29" s="77"/>
      <c r="V29" s="77"/>
      <c r="W29" s="77"/>
      <c r="X29" s="77"/>
    </row>
    <row r="30" ht="20.25" customHeight="1" spans="1:24">
      <c r="A30" s="145" t="s">
        <v>70</v>
      </c>
      <c r="B30" s="145" t="s">
        <v>70</v>
      </c>
      <c r="C30" s="145" t="s">
        <v>242</v>
      </c>
      <c r="D30" s="145" t="s">
        <v>243</v>
      </c>
      <c r="E30" s="145" t="s">
        <v>124</v>
      </c>
      <c r="F30" s="145" t="s">
        <v>125</v>
      </c>
      <c r="G30" s="145" t="s">
        <v>228</v>
      </c>
      <c r="H30" s="145" t="s">
        <v>229</v>
      </c>
      <c r="I30" s="77">
        <v>16226.66</v>
      </c>
      <c r="J30" s="77">
        <v>16226.66</v>
      </c>
      <c r="K30" s="23"/>
      <c r="L30" s="23"/>
      <c r="M30" s="77">
        <v>16226.66</v>
      </c>
      <c r="N30" s="23"/>
      <c r="O30" s="77"/>
      <c r="P30" s="77"/>
      <c r="Q30" s="77"/>
      <c r="R30" s="77"/>
      <c r="S30" s="77"/>
      <c r="T30" s="77"/>
      <c r="U30" s="77"/>
      <c r="V30" s="77"/>
      <c r="W30" s="77"/>
      <c r="X30" s="77"/>
    </row>
    <row r="31" ht="20.25" customHeight="1" spans="1:24">
      <c r="A31" s="145" t="s">
        <v>70</v>
      </c>
      <c r="B31" s="145" t="s">
        <v>70</v>
      </c>
      <c r="C31" s="145" t="s">
        <v>242</v>
      </c>
      <c r="D31" s="145" t="s">
        <v>243</v>
      </c>
      <c r="E31" s="145" t="s">
        <v>126</v>
      </c>
      <c r="F31" s="145" t="s">
        <v>127</v>
      </c>
      <c r="G31" s="145" t="s">
        <v>230</v>
      </c>
      <c r="H31" s="145" t="s">
        <v>231</v>
      </c>
      <c r="I31" s="77">
        <v>52349.55</v>
      </c>
      <c r="J31" s="77">
        <v>52349.55</v>
      </c>
      <c r="K31" s="23"/>
      <c r="L31" s="23"/>
      <c r="M31" s="77">
        <v>52349.55</v>
      </c>
      <c r="N31" s="23"/>
      <c r="O31" s="77"/>
      <c r="P31" s="77"/>
      <c r="Q31" s="77"/>
      <c r="R31" s="77"/>
      <c r="S31" s="77"/>
      <c r="T31" s="77"/>
      <c r="U31" s="77"/>
      <c r="V31" s="77"/>
      <c r="W31" s="77"/>
      <c r="X31" s="77"/>
    </row>
    <row r="32" ht="20.25" customHeight="1" spans="1:24">
      <c r="A32" s="145" t="s">
        <v>70</v>
      </c>
      <c r="B32" s="145" t="s">
        <v>70</v>
      </c>
      <c r="C32" s="145" t="s">
        <v>242</v>
      </c>
      <c r="D32" s="145" t="s">
        <v>243</v>
      </c>
      <c r="E32" s="145" t="s">
        <v>126</v>
      </c>
      <c r="F32" s="145" t="s">
        <v>127</v>
      </c>
      <c r="G32" s="145" t="s">
        <v>230</v>
      </c>
      <c r="H32" s="145" t="s">
        <v>231</v>
      </c>
      <c r="I32" s="77">
        <v>90148.1</v>
      </c>
      <c r="J32" s="77">
        <v>90148.1</v>
      </c>
      <c r="K32" s="23"/>
      <c r="L32" s="23"/>
      <c r="M32" s="77">
        <v>90148.1</v>
      </c>
      <c r="N32" s="23"/>
      <c r="O32" s="77"/>
      <c r="P32" s="77"/>
      <c r="Q32" s="77"/>
      <c r="R32" s="77"/>
      <c r="S32" s="77"/>
      <c r="T32" s="77"/>
      <c r="U32" s="77"/>
      <c r="V32" s="77"/>
      <c r="W32" s="77"/>
      <c r="X32" s="77"/>
    </row>
    <row r="33" ht="20.25" customHeight="1" spans="1:24">
      <c r="A33" s="145" t="s">
        <v>70</v>
      </c>
      <c r="B33" s="145" t="s">
        <v>70</v>
      </c>
      <c r="C33" s="145" t="s">
        <v>242</v>
      </c>
      <c r="D33" s="145" t="s">
        <v>243</v>
      </c>
      <c r="E33" s="145" t="s">
        <v>128</v>
      </c>
      <c r="F33" s="145" t="s">
        <v>129</v>
      </c>
      <c r="G33" s="145" t="s">
        <v>240</v>
      </c>
      <c r="H33" s="145" t="s">
        <v>241</v>
      </c>
      <c r="I33" s="77">
        <v>6877</v>
      </c>
      <c r="J33" s="77">
        <v>6877</v>
      </c>
      <c r="K33" s="23"/>
      <c r="L33" s="23"/>
      <c r="M33" s="77">
        <v>6877</v>
      </c>
      <c r="N33" s="23"/>
      <c r="O33" s="77"/>
      <c r="P33" s="77"/>
      <c r="Q33" s="77"/>
      <c r="R33" s="77"/>
      <c r="S33" s="77"/>
      <c r="T33" s="77"/>
      <c r="U33" s="77"/>
      <c r="V33" s="77"/>
      <c r="W33" s="77"/>
      <c r="X33" s="77"/>
    </row>
    <row r="34" ht="20.25" customHeight="1" spans="1:24">
      <c r="A34" s="145" t="s">
        <v>70</v>
      </c>
      <c r="B34" s="145" t="s">
        <v>70</v>
      </c>
      <c r="C34" s="145" t="s">
        <v>242</v>
      </c>
      <c r="D34" s="145" t="s">
        <v>243</v>
      </c>
      <c r="E34" s="145" t="s">
        <v>128</v>
      </c>
      <c r="F34" s="145" t="s">
        <v>129</v>
      </c>
      <c r="G34" s="145" t="s">
        <v>240</v>
      </c>
      <c r="H34" s="145" t="s">
        <v>241</v>
      </c>
      <c r="I34" s="77">
        <v>8464</v>
      </c>
      <c r="J34" s="77">
        <v>8464</v>
      </c>
      <c r="K34" s="23"/>
      <c r="L34" s="23"/>
      <c r="M34" s="77">
        <v>8464</v>
      </c>
      <c r="N34" s="23"/>
      <c r="O34" s="77"/>
      <c r="P34" s="77"/>
      <c r="Q34" s="77"/>
      <c r="R34" s="77"/>
      <c r="S34" s="77"/>
      <c r="T34" s="77"/>
      <c r="U34" s="77"/>
      <c r="V34" s="77"/>
      <c r="W34" s="77"/>
      <c r="X34" s="77"/>
    </row>
    <row r="35" ht="20.25" customHeight="1" spans="1:24">
      <c r="A35" s="145" t="s">
        <v>70</v>
      </c>
      <c r="B35" s="145" t="s">
        <v>70</v>
      </c>
      <c r="C35" s="145" t="s">
        <v>244</v>
      </c>
      <c r="D35" s="145" t="s">
        <v>245</v>
      </c>
      <c r="E35" s="145" t="s">
        <v>101</v>
      </c>
      <c r="F35" s="145" t="s">
        <v>102</v>
      </c>
      <c r="G35" s="145" t="s">
        <v>246</v>
      </c>
      <c r="H35" s="145" t="s">
        <v>247</v>
      </c>
      <c r="I35" s="77">
        <v>569028</v>
      </c>
      <c r="J35" s="77">
        <v>569028</v>
      </c>
      <c r="K35" s="23"/>
      <c r="L35" s="23"/>
      <c r="M35" s="77">
        <v>569028</v>
      </c>
      <c r="N35" s="23"/>
      <c r="O35" s="77"/>
      <c r="P35" s="77"/>
      <c r="Q35" s="77"/>
      <c r="R35" s="77"/>
      <c r="S35" s="77"/>
      <c r="T35" s="77"/>
      <c r="U35" s="77"/>
      <c r="V35" s="77"/>
      <c r="W35" s="77"/>
      <c r="X35" s="77"/>
    </row>
    <row r="36" ht="20.25" customHeight="1" spans="1:24">
      <c r="A36" s="145" t="s">
        <v>70</v>
      </c>
      <c r="B36" s="145" t="s">
        <v>70</v>
      </c>
      <c r="C36" s="145" t="s">
        <v>248</v>
      </c>
      <c r="D36" s="145" t="s">
        <v>249</v>
      </c>
      <c r="E36" s="145" t="s">
        <v>101</v>
      </c>
      <c r="F36" s="145" t="s">
        <v>102</v>
      </c>
      <c r="G36" s="145" t="s">
        <v>250</v>
      </c>
      <c r="H36" s="145" t="s">
        <v>251</v>
      </c>
      <c r="I36" s="77">
        <v>134400</v>
      </c>
      <c r="J36" s="77">
        <v>134400</v>
      </c>
      <c r="K36" s="23"/>
      <c r="L36" s="23"/>
      <c r="M36" s="77">
        <v>134400</v>
      </c>
      <c r="N36" s="23"/>
      <c r="O36" s="77"/>
      <c r="P36" s="77"/>
      <c r="Q36" s="77"/>
      <c r="R36" s="77"/>
      <c r="S36" s="77"/>
      <c r="T36" s="77"/>
      <c r="U36" s="77"/>
      <c r="V36" s="77"/>
      <c r="W36" s="77"/>
      <c r="X36" s="77"/>
    </row>
    <row r="37" ht="20.25" customHeight="1" spans="1:24">
      <c r="A37" s="145" t="s">
        <v>70</v>
      </c>
      <c r="B37" s="145" t="s">
        <v>70</v>
      </c>
      <c r="C37" s="145" t="s">
        <v>252</v>
      </c>
      <c r="D37" s="145" t="s">
        <v>253</v>
      </c>
      <c r="E37" s="145" t="s">
        <v>101</v>
      </c>
      <c r="F37" s="145" t="s">
        <v>102</v>
      </c>
      <c r="G37" s="145" t="s">
        <v>234</v>
      </c>
      <c r="H37" s="145" t="s">
        <v>235</v>
      </c>
      <c r="I37" s="77">
        <v>70186</v>
      </c>
      <c r="J37" s="77">
        <v>70186</v>
      </c>
      <c r="K37" s="23"/>
      <c r="L37" s="23"/>
      <c r="M37" s="77">
        <v>70186</v>
      </c>
      <c r="N37" s="23"/>
      <c r="O37" s="77"/>
      <c r="P37" s="77"/>
      <c r="Q37" s="77"/>
      <c r="R37" s="77"/>
      <c r="S37" s="77"/>
      <c r="T37" s="77"/>
      <c r="U37" s="77"/>
      <c r="V37" s="77"/>
      <c r="W37" s="77"/>
      <c r="X37" s="77"/>
    </row>
    <row r="38" ht="20.25" customHeight="1" spans="1:24">
      <c r="A38" s="145" t="s">
        <v>70</v>
      </c>
      <c r="B38" s="145" t="s">
        <v>70</v>
      </c>
      <c r="C38" s="145" t="s">
        <v>254</v>
      </c>
      <c r="D38" s="145" t="s">
        <v>255</v>
      </c>
      <c r="E38" s="145" t="s">
        <v>101</v>
      </c>
      <c r="F38" s="145" t="s">
        <v>102</v>
      </c>
      <c r="G38" s="145" t="s">
        <v>250</v>
      </c>
      <c r="H38" s="145" t="s">
        <v>251</v>
      </c>
      <c r="I38" s="77">
        <v>165420</v>
      </c>
      <c r="J38" s="77">
        <v>165420</v>
      </c>
      <c r="K38" s="23"/>
      <c r="L38" s="23"/>
      <c r="M38" s="77">
        <v>165420</v>
      </c>
      <c r="N38" s="23"/>
      <c r="O38" s="77"/>
      <c r="P38" s="77"/>
      <c r="Q38" s="77"/>
      <c r="R38" s="77"/>
      <c r="S38" s="77"/>
      <c r="T38" s="77"/>
      <c r="U38" s="77"/>
      <c r="V38" s="77"/>
      <c r="W38" s="77"/>
      <c r="X38" s="77"/>
    </row>
    <row r="39" ht="20.25" customHeight="1" spans="1:24">
      <c r="A39" s="145" t="s">
        <v>70</v>
      </c>
      <c r="B39" s="145" t="s">
        <v>70</v>
      </c>
      <c r="C39" s="145" t="s">
        <v>254</v>
      </c>
      <c r="D39" s="145" t="s">
        <v>255</v>
      </c>
      <c r="E39" s="145" t="s">
        <v>101</v>
      </c>
      <c r="F39" s="145" t="s">
        <v>102</v>
      </c>
      <c r="G39" s="145" t="s">
        <v>250</v>
      </c>
      <c r="H39" s="145" t="s">
        <v>251</v>
      </c>
      <c r="I39" s="77">
        <v>304320</v>
      </c>
      <c r="J39" s="77">
        <v>304320</v>
      </c>
      <c r="K39" s="23"/>
      <c r="L39" s="23"/>
      <c r="M39" s="77">
        <v>304320</v>
      </c>
      <c r="N39" s="23"/>
      <c r="O39" s="77"/>
      <c r="P39" s="77"/>
      <c r="Q39" s="77"/>
      <c r="R39" s="77"/>
      <c r="S39" s="77"/>
      <c r="T39" s="77"/>
      <c r="U39" s="77"/>
      <c r="V39" s="77"/>
      <c r="W39" s="77"/>
      <c r="X39" s="77"/>
    </row>
    <row r="40" ht="20.25" customHeight="1" spans="1:24">
      <c r="A40" s="145" t="s">
        <v>70</v>
      </c>
      <c r="B40" s="145" t="s">
        <v>70</v>
      </c>
      <c r="C40" s="145" t="s">
        <v>256</v>
      </c>
      <c r="D40" s="145" t="s">
        <v>257</v>
      </c>
      <c r="E40" s="145" t="s">
        <v>101</v>
      </c>
      <c r="F40" s="145" t="s">
        <v>102</v>
      </c>
      <c r="G40" s="145" t="s">
        <v>246</v>
      </c>
      <c r="H40" s="145" t="s">
        <v>247</v>
      </c>
      <c r="I40" s="77">
        <v>420804</v>
      </c>
      <c r="J40" s="77">
        <v>420804</v>
      </c>
      <c r="K40" s="23"/>
      <c r="L40" s="23"/>
      <c r="M40" s="77">
        <v>420804</v>
      </c>
      <c r="N40" s="23"/>
      <c r="O40" s="77"/>
      <c r="P40" s="77"/>
      <c r="Q40" s="77"/>
      <c r="R40" s="77"/>
      <c r="S40" s="77"/>
      <c r="T40" s="77"/>
      <c r="U40" s="77"/>
      <c r="V40" s="77"/>
      <c r="W40" s="77"/>
      <c r="X40" s="77"/>
    </row>
    <row r="41" ht="20.25" customHeight="1" spans="1:24">
      <c r="A41" s="145" t="s">
        <v>70</v>
      </c>
      <c r="B41" s="145" t="s">
        <v>70</v>
      </c>
      <c r="C41" s="145" t="s">
        <v>258</v>
      </c>
      <c r="D41" s="145" t="s">
        <v>259</v>
      </c>
      <c r="E41" s="145" t="s">
        <v>117</v>
      </c>
      <c r="F41" s="145" t="s">
        <v>116</v>
      </c>
      <c r="G41" s="145" t="s">
        <v>240</v>
      </c>
      <c r="H41" s="145" t="s">
        <v>241</v>
      </c>
      <c r="I41" s="77">
        <v>13561.53</v>
      </c>
      <c r="J41" s="77">
        <v>13561.53</v>
      </c>
      <c r="K41" s="23"/>
      <c r="L41" s="23"/>
      <c r="M41" s="77">
        <v>13561.53</v>
      </c>
      <c r="N41" s="23"/>
      <c r="O41" s="77"/>
      <c r="P41" s="77"/>
      <c r="Q41" s="77"/>
      <c r="R41" s="77"/>
      <c r="S41" s="77"/>
      <c r="T41" s="77"/>
      <c r="U41" s="77"/>
      <c r="V41" s="77"/>
      <c r="W41" s="77"/>
      <c r="X41" s="77"/>
    </row>
    <row r="42" ht="20.25" customHeight="1" spans="1:24">
      <c r="A42" s="145" t="s">
        <v>70</v>
      </c>
      <c r="B42" s="145" t="s">
        <v>70</v>
      </c>
      <c r="C42" s="145" t="s">
        <v>260</v>
      </c>
      <c r="D42" s="145" t="s">
        <v>261</v>
      </c>
      <c r="E42" s="145" t="s">
        <v>107</v>
      </c>
      <c r="F42" s="145" t="s">
        <v>108</v>
      </c>
      <c r="G42" s="145" t="s">
        <v>262</v>
      </c>
      <c r="H42" s="145" t="s">
        <v>263</v>
      </c>
      <c r="I42" s="77">
        <v>309977.91</v>
      </c>
      <c r="J42" s="77">
        <v>309977.91</v>
      </c>
      <c r="K42" s="23"/>
      <c r="L42" s="23"/>
      <c r="M42" s="77">
        <v>309977.91</v>
      </c>
      <c r="N42" s="23"/>
      <c r="O42" s="77"/>
      <c r="P42" s="77"/>
      <c r="Q42" s="77"/>
      <c r="R42" s="77"/>
      <c r="S42" s="77"/>
      <c r="T42" s="77"/>
      <c r="U42" s="77"/>
      <c r="V42" s="77"/>
      <c r="W42" s="77"/>
      <c r="X42" s="77"/>
    </row>
    <row r="43" ht="20.25" customHeight="1" spans="1:24">
      <c r="A43" s="145" t="s">
        <v>70</v>
      </c>
      <c r="B43" s="145" t="s">
        <v>70</v>
      </c>
      <c r="C43" s="145" t="s">
        <v>260</v>
      </c>
      <c r="D43" s="145" t="s">
        <v>261</v>
      </c>
      <c r="E43" s="145" t="s">
        <v>107</v>
      </c>
      <c r="F43" s="145" t="s">
        <v>108</v>
      </c>
      <c r="G43" s="145" t="s">
        <v>262</v>
      </c>
      <c r="H43" s="145" t="s">
        <v>263</v>
      </c>
      <c r="I43" s="77">
        <v>167518.56</v>
      </c>
      <c r="J43" s="77">
        <v>167518.56</v>
      </c>
      <c r="K43" s="23"/>
      <c r="L43" s="23"/>
      <c r="M43" s="77">
        <v>167518.56</v>
      </c>
      <c r="N43" s="23"/>
      <c r="O43" s="77"/>
      <c r="P43" s="77"/>
      <c r="Q43" s="77"/>
      <c r="R43" s="77"/>
      <c r="S43" s="77"/>
      <c r="T43" s="77"/>
      <c r="U43" s="77"/>
      <c r="V43" s="77"/>
      <c r="W43" s="77"/>
      <c r="X43" s="77"/>
    </row>
    <row r="44" ht="20.25" customHeight="1" spans="1:24">
      <c r="A44" s="145" t="s">
        <v>70</v>
      </c>
      <c r="B44" s="145" t="s">
        <v>70</v>
      </c>
      <c r="C44" s="145" t="s">
        <v>264</v>
      </c>
      <c r="D44" s="145" t="s">
        <v>265</v>
      </c>
      <c r="E44" s="145" t="s">
        <v>109</v>
      </c>
      <c r="F44" s="145" t="s">
        <v>110</v>
      </c>
      <c r="G44" s="145" t="s">
        <v>266</v>
      </c>
      <c r="H44" s="145" t="s">
        <v>265</v>
      </c>
      <c r="I44" s="77">
        <v>110000</v>
      </c>
      <c r="J44" s="77">
        <v>110000</v>
      </c>
      <c r="K44" s="23"/>
      <c r="L44" s="23"/>
      <c r="M44" s="77">
        <v>110000</v>
      </c>
      <c r="N44" s="23"/>
      <c r="O44" s="77"/>
      <c r="P44" s="77"/>
      <c r="Q44" s="77"/>
      <c r="R44" s="77"/>
      <c r="S44" s="77"/>
      <c r="T44" s="77"/>
      <c r="U44" s="77"/>
      <c r="V44" s="77"/>
      <c r="W44" s="77"/>
      <c r="X44" s="77"/>
    </row>
    <row r="45" ht="20.25" customHeight="1" spans="1:24">
      <c r="A45" s="145" t="s">
        <v>70</v>
      </c>
      <c r="B45" s="145" t="s">
        <v>70</v>
      </c>
      <c r="C45" s="145" t="s">
        <v>264</v>
      </c>
      <c r="D45" s="145" t="s">
        <v>265</v>
      </c>
      <c r="E45" s="145" t="s">
        <v>109</v>
      </c>
      <c r="F45" s="145" t="s">
        <v>110</v>
      </c>
      <c r="G45" s="145" t="s">
        <v>266</v>
      </c>
      <c r="H45" s="145" t="s">
        <v>265</v>
      </c>
      <c r="I45" s="77">
        <v>150000</v>
      </c>
      <c r="J45" s="77">
        <v>150000</v>
      </c>
      <c r="K45" s="23"/>
      <c r="L45" s="23"/>
      <c r="M45" s="77">
        <v>150000</v>
      </c>
      <c r="N45" s="23"/>
      <c r="O45" s="77"/>
      <c r="P45" s="77"/>
      <c r="Q45" s="77"/>
      <c r="R45" s="77"/>
      <c r="S45" s="77"/>
      <c r="T45" s="77"/>
      <c r="U45" s="77"/>
      <c r="V45" s="77"/>
      <c r="W45" s="77"/>
      <c r="X45" s="77"/>
    </row>
    <row r="46" ht="17.25" customHeight="1" spans="1:24">
      <c r="A46" s="32" t="s">
        <v>174</v>
      </c>
      <c r="B46" s="33"/>
      <c r="C46" s="146"/>
      <c r="D46" s="146"/>
      <c r="E46" s="146"/>
      <c r="F46" s="146"/>
      <c r="G46" s="146"/>
      <c r="H46" s="147"/>
      <c r="I46" s="77">
        <v>4874396.52</v>
      </c>
      <c r="J46" s="77">
        <v>4874396.52</v>
      </c>
      <c r="K46" s="77"/>
      <c r="L46" s="77"/>
      <c r="M46" s="77">
        <v>4874396.52</v>
      </c>
      <c r="N46" s="77"/>
      <c r="O46" s="77"/>
      <c r="P46" s="77"/>
      <c r="Q46" s="77"/>
      <c r="R46" s="77"/>
      <c r="S46" s="77"/>
      <c r="T46" s="77"/>
      <c r="U46" s="77"/>
      <c r="V46" s="77"/>
      <c r="W46" s="77"/>
      <c r="X46" s="77"/>
    </row>
  </sheetData>
  <mergeCells count="31">
    <mergeCell ref="A2:X2"/>
    <mergeCell ref="A3:H3"/>
    <mergeCell ref="I4:X4"/>
    <mergeCell ref="J5:N5"/>
    <mergeCell ref="O5:Q5"/>
    <mergeCell ref="S5:X5"/>
    <mergeCell ref="A46:H46"/>
    <mergeCell ref="A4:A7"/>
    <mergeCell ref="B4:B7"/>
    <mergeCell ref="C4:C7"/>
    <mergeCell ref="D4:D7"/>
    <mergeCell ref="E4:E7"/>
    <mergeCell ref="F4:F7"/>
    <mergeCell ref="G4:G7"/>
    <mergeCell ref="H4:H7"/>
    <mergeCell ref="I5:I7"/>
    <mergeCell ref="J6:J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7" right="0.37" top="0.56" bottom="0.56" header="0.48" footer="0.48"/>
  <pageSetup paperSize="9" scale="56"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16"/>
  <sheetViews>
    <sheetView showZeros="0" workbookViewId="0">
      <selection activeCell="A9" sqref="$A9:$XFD9"/>
    </sheetView>
  </sheetViews>
  <sheetFormatPr defaultColWidth="9.14166666666667" defaultRowHeight="14.25" customHeight="1"/>
  <cols>
    <col min="1" max="1" width="10.2833333333333" customWidth="1"/>
    <col min="2" max="2" width="13.425" customWidth="1"/>
    <col min="3" max="3" width="32.85" customWidth="1"/>
    <col min="4" max="4" width="23.85" customWidth="1"/>
    <col min="5" max="5" width="11.1416666666667" customWidth="1"/>
    <col min="6" max="6" width="17.7083333333333" customWidth="1"/>
    <col min="7" max="7" width="9.85" customWidth="1"/>
    <col min="8" max="8" width="17.7083333333333" customWidth="1"/>
    <col min="9" max="13" width="20" customWidth="1"/>
    <col min="14" max="14" width="12.2833333333333" customWidth="1"/>
    <col min="15" max="15" width="12.7083333333333" customWidth="1"/>
    <col min="16" max="16" width="11.1416666666667" customWidth="1"/>
    <col min="17" max="21" width="19.85" customWidth="1"/>
    <col min="22" max="22" width="20" customWidth="1"/>
    <col min="23" max="23" width="19.85" customWidth="1"/>
  </cols>
  <sheetData>
    <row r="1" ht="13.5" customHeight="1" spans="2:23">
      <c r="B1" s="135"/>
      <c r="E1" s="1"/>
      <c r="F1" s="1"/>
      <c r="G1" s="1"/>
      <c r="H1" s="1"/>
      <c r="U1" s="135"/>
      <c r="W1" s="140" t="s">
        <v>267</v>
      </c>
    </row>
    <row r="2" ht="46.5" customHeight="1" spans="1:23">
      <c r="A2" s="3" t="str">
        <f>"2025"&amp;"年部门项目支出预算表"</f>
        <v>2025年部门项目支出预算表</v>
      </c>
      <c r="B2" s="3"/>
      <c r="C2" s="3"/>
      <c r="D2" s="3"/>
      <c r="E2" s="3"/>
      <c r="F2" s="3"/>
      <c r="G2" s="3"/>
      <c r="H2" s="3"/>
      <c r="I2" s="3"/>
      <c r="J2" s="3"/>
      <c r="K2" s="3"/>
      <c r="L2" s="3"/>
      <c r="M2" s="3"/>
      <c r="N2" s="3"/>
      <c r="O2" s="3"/>
      <c r="P2" s="3"/>
      <c r="Q2" s="3"/>
      <c r="R2" s="3"/>
      <c r="S2" s="3"/>
      <c r="T2" s="3"/>
      <c r="U2" s="3"/>
      <c r="V2" s="3"/>
      <c r="W2" s="3"/>
    </row>
    <row r="3" ht="13.5" customHeight="1" spans="1:23">
      <c r="A3" s="4" t="str">
        <f>"单位名称："&amp;"中国共产党禄劝彝族苗族自治县委员会党校"</f>
        <v>单位名称：中国共产党禄劝彝族苗族自治县委员会党校</v>
      </c>
      <c r="B3" s="5"/>
      <c r="C3" s="5"/>
      <c r="D3" s="5"/>
      <c r="E3" s="5"/>
      <c r="F3" s="5"/>
      <c r="G3" s="5"/>
      <c r="H3" s="5"/>
      <c r="I3" s="6"/>
      <c r="J3" s="6"/>
      <c r="K3" s="6"/>
      <c r="L3" s="6"/>
      <c r="M3" s="6"/>
      <c r="N3" s="6"/>
      <c r="O3" s="6"/>
      <c r="P3" s="6"/>
      <c r="Q3" s="6"/>
      <c r="U3" s="135"/>
      <c r="W3" s="117" t="s">
        <v>1</v>
      </c>
    </row>
    <row r="4" ht="21.75" customHeight="1" spans="1:23">
      <c r="A4" s="8" t="s">
        <v>268</v>
      </c>
      <c r="B4" s="9" t="s">
        <v>185</v>
      </c>
      <c r="C4" s="8" t="s">
        <v>186</v>
      </c>
      <c r="D4" s="8" t="s">
        <v>269</v>
      </c>
      <c r="E4" s="9" t="s">
        <v>187</v>
      </c>
      <c r="F4" s="9" t="s">
        <v>188</v>
      </c>
      <c r="G4" s="9" t="s">
        <v>270</v>
      </c>
      <c r="H4" s="9" t="s">
        <v>271</v>
      </c>
      <c r="I4" s="27" t="s">
        <v>55</v>
      </c>
      <c r="J4" s="10" t="s">
        <v>272</v>
      </c>
      <c r="K4" s="11"/>
      <c r="L4" s="11"/>
      <c r="M4" s="12"/>
      <c r="N4" s="10" t="s">
        <v>193</v>
      </c>
      <c r="O4" s="11"/>
      <c r="P4" s="12"/>
      <c r="Q4" s="9" t="s">
        <v>61</v>
      </c>
      <c r="R4" s="10" t="s">
        <v>62</v>
      </c>
      <c r="S4" s="11"/>
      <c r="T4" s="11"/>
      <c r="U4" s="11"/>
      <c r="V4" s="11"/>
      <c r="W4" s="12"/>
    </row>
    <row r="5" ht="21.75" customHeight="1" spans="1:23">
      <c r="A5" s="13"/>
      <c r="B5" s="28"/>
      <c r="C5" s="13"/>
      <c r="D5" s="13"/>
      <c r="E5" s="14"/>
      <c r="F5" s="14"/>
      <c r="G5" s="14"/>
      <c r="H5" s="14"/>
      <c r="I5" s="28"/>
      <c r="J5" s="136" t="s">
        <v>58</v>
      </c>
      <c r="K5" s="137"/>
      <c r="L5" s="9" t="s">
        <v>59</v>
      </c>
      <c r="M5" s="9" t="s">
        <v>60</v>
      </c>
      <c r="N5" s="9" t="s">
        <v>58</v>
      </c>
      <c r="O5" s="9" t="s">
        <v>59</v>
      </c>
      <c r="P5" s="9" t="s">
        <v>60</v>
      </c>
      <c r="Q5" s="14"/>
      <c r="R5" s="9" t="s">
        <v>57</v>
      </c>
      <c r="S5" s="9" t="s">
        <v>64</v>
      </c>
      <c r="T5" s="9" t="s">
        <v>199</v>
      </c>
      <c r="U5" s="9" t="s">
        <v>66</v>
      </c>
      <c r="V5" s="9" t="s">
        <v>67</v>
      </c>
      <c r="W5" s="9" t="s">
        <v>68</v>
      </c>
    </row>
    <row r="6" ht="21" customHeight="1" spans="1:23">
      <c r="A6" s="28"/>
      <c r="B6" s="28"/>
      <c r="C6" s="28"/>
      <c r="D6" s="28"/>
      <c r="E6" s="28"/>
      <c r="F6" s="28"/>
      <c r="G6" s="28"/>
      <c r="H6" s="28"/>
      <c r="I6" s="28"/>
      <c r="J6" s="138" t="s">
        <v>57</v>
      </c>
      <c r="K6" s="139"/>
      <c r="L6" s="28"/>
      <c r="M6" s="28"/>
      <c r="N6" s="28"/>
      <c r="O6" s="28"/>
      <c r="P6" s="28"/>
      <c r="Q6" s="28"/>
      <c r="R6" s="28"/>
      <c r="S6" s="28"/>
      <c r="T6" s="28"/>
      <c r="U6" s="28"/>
      <c r="V6" s="28"/>
      <c r="W6" s="28"/>
    </row>
    <row r="7" ht="39.75" customHeight="1" spans="1:23">
      <c r="A7" s="16"/>
      <c r="B7" s="18"/>
      <c r="C7" s="16"/>
      <c r="D7" s="16"/>
      <c r="E7" s="17"/>
      <c r="F7" s="17"/>
      <c r="G7" s="17"/>
      <c r="H7" s="17"/>
      <c r="I7" s="18"/>
      <c r="J7" s="65" t="s">
        <v>57</v>
      </c>
      <c r="K7" s="65" t="s">
        <v>273</v>
      </c>
      <c r="L7" s="17"/>
      <c r="M7" s="17"/>
      <c r="N7" s="17"/>
      <c r="O7" s="17"/>
      <c r="P7" s="17"/>
      <c r="Q7" s="17"/>
      <c r="R7" s="17"/>
      <c r="S7" s="17"/>
      <c r="T7" s="17"/>
      <c r="U7" s="18"/>
      <c r="V7" s="17"/>
      <c r="W7" s="17"/>
    </row>
    <row r="8" ht="15" customHeight="1" spans="1:23">
      <c r="A8" s="19">
        <v>1</v>
      </c>
      <c r="B8" s="19">
        <v>2</v>
      </c>
      <c r="C8" s="19">
        <v>3</v>
      </c>
      <c r="D8" s="19">
        <v>4</v>
      </c>
      <c r="E8" s="19">
        <v>5</v>
      </c>
      <c r="F8" s="19">
        <v>6</v>
      </c>
      <c r="G8" s="19">
        <v>7</v>
      </c>
      <c r="H8" s="19">
        <v>8</v>
      </c>
      <c r="I8" s="19">
        <v>9</v>
      </c>
      <c r="J8" s="19">
        <v>10</v>
      </c>
      <c r="K8" s="19">
        <v>11</v>
      </c>
      <c r="L8" s="35">
        <v>12</v>
      </c>
      <c r="M8" s="35">
        <v>13</v>
      </c>
      <c r="N8" s="35">
        <v>14</v>
      </c>
      <c r="O8" s="35">
        <v>15</v>
      </c>
      <c r="P8" s="35">
        <v>16</v>
      </c>
      <c r="Q8" s="35">
        <v>17</v>
      </c>
      <c r="R8" s="35">
        <v>18</v>
      </c>
      <c r="S8" s="35">
        <v>19</v>
      </c>
      <c r="T8" s="35">
        <v>20</v>
      </c>
      <c r="U8" s="19">
        <v>21</v>
      </c>
      <c r="V8" s="35">
        <v>22</v>
      </c>
      <c r="W8" s="19">
        <v>23</v>
      </c>
    </row>
    <row r="9" ht="21.75" customHeight="1" spans="1:23">
      <c r="A9" s="67" t="s">
        <v>274</v>
      </c>
      <c r="B9" s="67" t="s">
        <v>275</v>
      </c>
      <c r="C9" s="67" t="s">
        <v>276</v>
      </c>
      <c r="D9" s="67" t="s">
        <v>70</v>
      </c>
      <c r="E9" s="67" t="s">
        <v>101</v>
      </c>
      <c r="F9" s="67" t="s">
        <v>102</v>
      </c>
      <c r="G9" s="67" t="s">
        <v>218</v>
      </c>
      <c r="H9" s="67" t="s">
        <v>219</v>
      </c>
      <c r="I9" s="77">
        <v>50000</v>
      </c>
      <c r="J9" s="77">
        <v>50000</v>
      </c>
      <c r="K9" s="77">
        <v>50000</v>
      </c>
      <c r="L9" s="77"/>
      <c r="M9" s="77"/>
      <c r="N9" s="77"/>
      <c r="O9" s="77"/>
      <c r="P9" s="77"/>
      <c r="Q9" s="77"/>
      <c r="R9" s="77"/>
      <c r="S9" s="77"/>
      <c r="T9" s="77"/>
      <c r="U9" s="77"/>
      <c r="V9" s="77"/>
      <c r="W9" s="77"/>
    </row>
    <row r="10" ht="21.75" customHeight="1" spans="1:23">
      <c r="A10" s="67" t="s">
        <v>277</v>
      </c>
      <c r="B10" s="67" t="s">
        <v>278</v>
      </c>
      <c r="C10" s="67" t="s">
        <v>279</v>
      </c>
      <c r="D10" s="67" t="s">
        <v>70</v>
      </c>
      <c r="E10" s="67" t="s">
        <v>101</v>
      </c>
      <c r="F10" s="67" t="s">
        <v>102</v>
      </c>
      <c r="G10" s="67" t="s">
        <v>218</v>
      </c>
      <c r="H10" s="67" t="s">
        <v>219</v>
      </c>
      <c r="I10" s="77">
        <v>805000</v>
      </c>
      <c r="J10" s="77">
        <v>805000</v>
      </c>
      <c r="K10" s="77">
        <v>805000</v>
      </c>
      <c r="L10" s="77"/>
      <c r="M10" s="77"/>
      <c r="N10" s="77"/>
      <c r="O10" s="77"/>
      <c r="P10" s="77"/>
      <c r="Q10" s="77"/>
      <c r="R10" s="77"/>
      <c r="S10" s="77"/>
      <c r="T10" s="77"/>
      <c r="U10" s="77"/>
      <c r="V10" s="77"/>
      <c r="W10" s="77"/>
    </row>
    <row r="11" ht="21.75" customHeight="1" spans="1:23">
      <c r="A11" s="67" t="s">
        <v>277</v>
      </c>
      <c r="B11" s="67" t="s">
        <v>280</v>
      </c>
      <c r="C11" s="67" t="s">
        <v>281</v>
      </c>
      <c r="D11" s="67" t="s">
        <v>70</v>
      </c>
      <c r="E11" s="67" t="s">
        <v>101</v>
      </c>
      <c r="F11" s="67" t="s">
        <v>102</v>
      </c>
      <c r="G11" s="67" t="s">
        <v>218</v>
      </c>
      <c r="H11" s="67" t="s">
        <v>219</v>
      </c>
      <c r="I11" s="77"/>
      <c r="J11" s="77"/>
      <c r="K11" s="77"/>
      <c r="L11" s="77"/>
      <c r="M11" s="77"/>
      <c r="N11" s="77"/>
      <c r="O11" s="77"/>
      <c r="P11" s="77"/>
      <c r="Q11" s="77"/>
      <c r="R11" s="77"/>
      <c r="S11" s="77"/>
      <c r="T11" s="77"/>
      <c r="U11" s="77"/>
      <c r="V11" s="77"/>
      <c r="W11" s="77"/>
    </row>
    <row r="12" ht="21.75" customHeight="1" spans="1:23">
      <c r="A12" s="67" t="s">
        <v>277</v>
      </c>
      <c r="B12" s="67" t="s">
        <v>282</v>
      </c>
      <c r="C12" s="67" t="s">
        <v>283</v>
      </c>
      <c r="D12" s="67" t="s">
        <v>70</v>
      </c>
      <c r="E12" s="67" t="s">
        <v>101</v>
      </c>
      <c r="F12" s="67" t="s">
        <v>102</v>
      </c>
      <c r="G12" s="67" t="s">
        <v>218</v>
      </c>
      <c r="H12" s="67" t="s">
        <v>219</v>
      </c>
      <c r="I12" s="77"/>
      <c r="J12" s="77"/>
      <c r="K12" s="77"/>
      <c r="L12" s="77"/>
      <c r="M12" s="77"/>
      <c r="N12" s="77"/>
      <c r="O12" s="77"/>
      <c r="P12" s="77"/>
      <c r="Q12" s="77"/>
      <c r="R12" s="77"/>
      <c r="S12" s="77"/>
      <c r="T12" s="77"/>
      <c r="U12" s="77"/>
      <c r="V12" s="77"/>
      <c r="W12" s="77"/>
    </row>
    <row r="13" ht="21.75" customHeight="1" spans="1:23">
      <c r="A13" s="67" t="s">
        <v>277</v>
      </c>
      <c r="B13" s="67" t="s">
        <v>284</v>
      </c>
      <c r="C13" s="67" t="s">
        <v>285</v>
      </c>
      <c r="D13" s="67" t="s">
        <v>70</v>
      </c>
      <c r="E13" s="67" t="s">
        <v>101</v>
      </c>
      <c r="F13" s="67" t="s">
        <v>102</v>
      </c>
      <c r="G13" s="67" t="s">
        <v>218</v>
      </c>
      <c r="H13" s="67" t="s">
        <v>219</v>
      </c>
      <c r="I13" s="77"/>
      <c r="J13" s="77"/>
      <c r="K13" s="77"/>
      <c r="L13" s="77"/>
      <c r="M13" s="77"/>
      <c r="N13" s="77"/>
      <c r="O13" s="77"/>
      <c r="P13" s="77"/>
      <c r="Q13" s="77"/>
      <c r="R13" s="77"/>
      <c r="S13" s="77"/>
      <c r="T13" s="77"/>
      <c r="U13" s="77"/>
      <c r="V13" s="77"/>
      <c r="W13" s="77"/>
    </row>
    <row r="14" ht="21.75" customHeight="1" spans="1:23">
      <c r="A14" s="67" t="s">
        <v>277</v>
      </c>
      <c r="B14" s="67" t="s">
        <v>286</v>
      </c>
      <c r="C14" s="67" t="s">
        <v>287</v>
      </c>
      <c r="D14" s="67" t="s">
        <v>70</v>
      </c>
      <c r="E14" s="67" t="s">
        <v>101</v>
      </c>
      <c r="F14" s="67" t="s">
        <v>102</v>
      </c>
      <c r="G14" s="67" t="s">
        <v>218</v>
      </c>
      <c r="H14" s="67" t="s">
        <v>219</v>
      </c>
      <c r="I14" s="77">
        <v>114000</v>
      </c>
      <c r="J14" s="77">
        <v>114000</v>
      </c>
      <c r="K14" s="77">
        <v>114000</v>
      </c>
      <c r="L14" s="77"/>
      <c r="M14" s="77"/>
      <c r="N14" s="77"/>
      <c r="O14" s="77"/>
      <c r="P14" s="77"/>
      <c r="Q14" s="77"/>
      <c r="R14" s="77"/>
      <c r="S14" s="77"/>
      <c r="T14" s="77"/>
      <c r="U14" s="77"/>
      <c r="V14" s="77"/>
      <c r="W14" s="77"/>
    </row>
    <row r="15" ht="21.75" customHeight="1" spans="1:23">
      <c r="A15" s="67" t="s">
        <v>277</v>
      </c>
      <c r="B15" s="67" t="s">
        <v>288</v>
      </c>
      <c r="C15" s="67" t="s">
        <v>289</v>
      </c>
      <c r="D15" s="67" t="s">
        <v>70</v>
      </c>
      <c r="E15" s="67" t="s">
        <v>101</v>
      </c>
      <c r="F15" s="67" t="s">
        <v>102</v>
      </c>
      <c r="G15" s="67" t="s">
        <v>218</v>
      </c>
      <c r="H15" s="67" t="s">
        <v>219</v>
      </c>
      <c r="I15" s="77"/>
      <c r="J15" s="77"/>
      <c r="K15" s="77"/>
      <c r="L15" s="77"/>
      <c r="M15" s="77"/>
      <c r="N15" s="77"/>
      <c r="O15" s="77"/>
      <c r="P15" s="77"/>
      <c r="Q15" s="77"/>
      <c r="R15" s="77"/>
      <c r="S15" s="77"/>
      <c r="T15" s="77"/>
      <c r="U15" s="77"/>
      <c r="V15" s="77"/>
      <c r="W15" s="77"/>
    </row>
    <row r="16" ht="18.75" customHeight="1" spans="1:23">
      <c r="A16" s="32" t="s">
        <v>174</v>
      </c>
      <c r="B16" s="33"/>
      <c r="C16" s="33"/>
      <c r="D16" s="33"/>
      <c r="E16" s="33"/>
      <c r="F16" s="33"/>
      <c r="G16" s="33"/>
      <c r="H16" s="34"/>
      <c r="I16" s="77">
        <v>969000</v>
      </c>
      <c r="J16" s="77">
        <v>969000</v>
      </c>
      <c r="K16" s="77">
        <v>969000</v>
      </c>
      <c r="L16" s="77"/>
      <c r="M16" s="77"/>
      <c r="N16" s="77"/>
      <c r="O16" s="77"/>
      <c r="P16" s="77"/>
      <c r="Q16" s="77"/>
      <c r="R16" s="77"/>
      <c r="S16" s="77"/>
      <c r="T16" s="77"/>
      <c r="U16" s="77"/>
      <c r="V16" s="77"/>
      <c r="W16" s="77"/>
    </row>
  </sheetData>
  <mergeCells count="28">
    <mergeCell ref="A2:W2"/>
    <mergeCell ref="A3:H3"/>
    <mergeCell ref="J4:M4"/>
    <mergeCell ref="N4:P4"/>
    <mergeCell ref="R4:W4"/>
    <mergeCell ref="A16:H16"/>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7" right="0.37" top="0.56" bottom="0.56" header="0.48" footer="0.48"/>
  <pageSetup paperSize="9" scale="56"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33"/>
  <sheetViews>
    <sheetView showZeros="0" workbookViewId="0">
      <selection activeCell="B28" sqref="B28:B30"/>
    </sheetView>
  </sheetViews>
  <sheetFormatPr defaultColWidth="9.14166666666667" defaultRowHeight="12" customHeight="1"/>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8" customHeight="1" spans="10:10">
      <c r="J1" s="2" t="s">
        <v>290</v>
      </c>
    </row>
    <row r="2" ht="39.75" customHeight="1" spans="1:10">
      <c r="A2" s="63" t="str">
        <f>"2025"&amp;"年部门项目支出绩效目标表"</f>
        <v>2025年部门项目支出绩效目标表</v>
      </c>
      <c r="B2" s="3"/>
      <c r="C2" s="3"/>
      <c r="D2" s="3"/>
      <c r="E2" s="3"/>
      <c r="F2" s="64"/>
      <c r="G2" s="3"/>
      <c r="H2" s="64"/>
      <c r="I2" s="64"/>
      <c r="J2" s="3"/>
    </row>
    <row r="3" ht="17.25" customHeight="1" spans="1:1">
      <c r="A3" s="4" t="str">
        <f>"单位名称："&amp;"中国共产党禄劝彝族苗族自治县委员会党校"</f>
        <v>单位名称：中国共产党禄劝彝族苗族自治县委员会党校</v>
      </c>
    </row>
    <row r="4" ht="44.25" customHeight="1" spans="1:10">
      <c r="A4" s="65" t="s">
        <v>186</v>
      </c>
      <c r="B4" s="65" t="s">
        <v>291</v>
      </c>
      <c r="C4" s="65" t="s">
        <v>292</v>
      </c>
      <c r="D4" s="65" t="s">
        <v>293</v>
      </c>
      <c r="E4" s="65" t="s">
        <v>294</v>
      </c>
      <c r="F4" s="66" t="s">
        <v>295</v>
      </c>
      <c r="G4" s="65" t="s">
        <v>296</v>
      </c>
      <c r="H4" s="66" t="s">
        <v>297</v>
      </c>
      <c r="I4" s="66" t="s">
        <v>298</v>
      </c>
      <c r="J4" s="65" t="s">
        <v>299</v>
      </c>
    </row>
    <row r="5" ht="18.75" customHeight="1" spans="1:10">
      <c r="A5" s="132">
        <v>1</v>
      </c>
      <c r="B5" s="132">
        <v>2</v>
      </c>
      <c r="C5" s="132">
        <v>3</v>
      </c>
      <c r="D5" s="132">
        <v>4</v>
      </c>
      <c r="E5" s="132">
        <v>5</v>
      </c>
      <c r="F5" s="35">
        <v>6</v>
      </c>
      <c r="G5" s="132">
        <v>7</v>
      </c>
      <c r="H5" s="35">
        <v>8</v>
      </c>
      <c r="I5" s="35">
        <v>9</v>
      </c>
      <c r="J5" s="132">
        <v>10</v>
      </c>
    </row>
    <row r="6" ht="42" customHeight="1" spans="1:10">
      <c r="A6" s="29" t="s">
        <v>70</v>
      </c>
      <c r="B6" s="67">
        <v>5843396.52</v>
      </c>
      <c r="C6" s="67"/>
      <c r="D6" s="67"/>
      <c r="E6" s="53"/>
      <c r="F6" s="68"/>
      <c r="G6" s="53"/>
      <c r="H6" s="68"/>
      <c r="I6" s="68"/>
      <c r="J6" s="53"/>
    </row>
    <row r="7" ht="42" customHeight="1" spans="1:10">
      <c r="A7" s="133" t="s">
        <v>70</v>
      </c>
      <c r="B7" s="20"/>
      <c r="C7" s="20"/>
      <c r="D7" s="20"/>
      <c r="E7" s="29"/>
      <c r="F7" s="20"/>
      <c r="G7" s="29"/>
      <c r="H7" s="20"/>
      <c r="I7" s="20"/>
      <c r="J7" s="29"/>
    </row>
    <row r="8" ht="42" customHeight="1" spans="1:10">
      <c r="A8" s="134" t="s">
        <v>283</v>
      </c>
      <c r="B8" s="20" t="s">
        <v>300</v>
      </c>
      <c r="C8" s="20" t="s">
        <v>301</v>
      </c>
      <c r="D8" s="20" t="s">
        <v>302</v>
      </c>
      <c r="E8" s="29" t="s">
        <v>303</v>
      </c>
      <c r="F8" s="20" t="s">
        <v>304</v>
      </c>
      <c r="G8" s="29" t="s">
        <v>305</v>
      </c>
      <c r="H8" s="20" t="s">
        <v>306</v>
      </c>
      <c r="I8" s="20" t="s">
        <v>307</v>
      </c>
      <c r="J8" s="29" t="s">
        <v>308</v>
      </c>
    </row>
    <row r="9" ht="42" customHeight="1" spans="1:10">
      <c r="A9" s="134" t="s">
        <v>283</v>
      </c>
      <c r="B9" s="20" t="s">
        <v>300</v>
      </c>
      <c r="C9" s="20" t="s">
        <v>301</v>
      </c>
      <c r="D9" s="20" t="s">
        <v>309</v>
      </c>
      <c r="E9" s="29" t="s">
        <v>310</v>
      </c>
      <c r="F9" s="20" t="s">
        <v>311</v>
      </c>
      <c r="G9" s="29" t="s">
        <v>312</v>
      </c>
      <c r="H9" s="20" t="s">
        <v>313</v>
      </c>
      <c r="I9" s="20" t="s">
        <v>307</v>
      </c>
      <c r="J9" s="29" t="s">
        <v>314</v>
      </c>
    </row>
    <row r="10" ht="42" customHeight="1" spans="1:10">
      <c r="A10" s="134" t="s">
        <v>283</v>
      </c>
      <c r="B10" s="20" t="s">
        <v>300</v>
      </c>
      <c r="C10" s="20" t="s">
        <v>315</v>
      </c>
      <c r="D10" s="20" t="s">
        <v>316</v>
      </c>
      <c r="E10" s="29" t="s">
        <v>317</v>
      </c>
      <c r="F10" s="20" t="s">
        <v>304</v>
      </c>
      <c r="G10" s="29" t="s">
        <v>318</v>
      </c>
      <c r="H10" s="20" t="s">
        <v>319</v>
      </c>
      <c r="I10" s="20" t="s">
        <v>320</v>
      </c>
      <c r="J10" s="29" t="s">
        <v>321</v>
      </c>
    </row>
    <row r="11" ht="42" customHeight="1" spans="1:10">
      <c r="A11" s="134" t="s">
        <v>283</v>
      </c>
      <c r="B11" s="20" t="s">
        <v>300</v>
      </c>
      <c r="C11" s="20" t="s">
        <v>322</v>
      </c>
      <c r="D11" s="20" t="s">
        <v>323</v>
      </c>
      <c r="E11" s="29" t="s">
        <v>324</v>
      </c>
      <c r="F11" s="20" t="s">
        <v>304</v>
      </c>
      <c r="G11" s="29" t="s">
        <v>318</v>
      </c>
      <c r="H11" s="20" t="s">
        <v>319</v>
      </c>
      <c r="I11" s="20" t="s">
        <v>320</v>
      </c>
      <c r="J11" s="29" t="s">
        <v>325</v>
      </c>
    </row>
    <row r="12" ht="42" customHeight="1" spans="1:10">
      <c r="A12" s="134" t="s">
        <v>281</v>
      </c>
      <c r="B12" s="20" t="s">
        <v>326</v>
      </c>
      <c r="C12" s="20" t="s">
        <v>301</v>
      </c>
      <c r="D12" s="20" t="s">
        <v>302</v>
      </c>
      <c r="E12" s="29" t="s">
        <v>327</v>
      </c>
      <c r="F12" s="20" t="s">
        <v>304</v>
      </c>
      <c r="G12" s="29" t="s">
        <v>328</v>
      </c>
      <c r="H12" s="20" t="s">
        <v>306</v>
      </c>
      <c r="I12" s="20" t="s">
        <v>307</v>
      </c>
      <c r="J12" s="29" t="s">
        <v>329</v>
      </c>
    </row>
    <row r="13" ht="42" customHeight="1" spans="1:10">
      <c r="A13" s="134" t="s">
        <v>281</v>
      </c>
      <c r="B13" s="20" t="s">
        <v>326</v>
      </c>
      <c r="C13" s="20" t="s">
        <v>301</v>
      </c>
      <c r="D13" s="20" t="s">
        <v>309</v>
      </c>
      <c r="E13" s="29" t="s">
        <v>310</v>
      </c>
      <c r="F13" s="20" t="s">
        <v>311</v>
      </c>
      <c r="G13" s="29" t="s">
        <v>330</v>
      </c>
      <c r="H13" s="20" t="s">
        <v>313</v>
      </c>
      <c r="I13" s="20" t="s">
        <v>307</v>
      </c>
      <c r="J13" s="29" t="s">
        <v>331</v>
      </c>
    </row>
    <row r="14" ht="42" customHeight="1" spans="1:10">
      <c r="A14" s="134" t="s">
        <v>281</v>
      </c>
      <c r="B14" s="20" t="s">
        <v>326</v>
      </c>
      <c r="C14" s="20" t="s">
        <v>315</v>
      </c>
      <c r="D14" s="20" t="s">
        <v>316</v>
      </c>
      <c r="E14" s="29" t="s">
        <v>332</v>
      </c>
      <c r="F14" s="20" t="s">
        <v>304</v>
      </c>
      <c r="G14" s="29" t="s">
        <v>333</v>
      </c>
      <c r="H14" s="20" t="s">
        <v>319</v>
      </c>
      <c r="I14" s="20" t="s">
        <v>320</v>
      </c>
      <c r="J14" s="29" t="s">
        <v>334</v>
      </c>
    </row>
    <row r="15" ht="42" customHeight="1" spans="1:10">
      <c r="A15" s="134" t="s">
        <v>281</v>
      </c>
      <c r="B15" s="20" t="s">
        <v>326</v>
      </c>
      <c r="C15" s="20" t="s">
        <v>322</v>
      </c>
      <c r="D15" s="20" t="s">
        <v>323</v>
      </c>
      <c r="E15" s="29" t="s">
        <v>335</v>
      </c>
      <c r="F15" s="20" t="s">
        <v>304</v>
      </c>
      <c r="G15" s="29" t="s">
        <v>336</v>
      </c>
      <c r="H15" s="20" t="s">
        <v>319</v>
      </c>
      <c r="I15" s="20" t="s">
        <v>320</v>
      </c>
      <c r="J15" s="29" t="s">
        <v>337</v>
      </c>
    </row>
    <row r="16" ht="42" customHeight="1" spans="1:10">
      <c r="A16" s="134" t="s">
        <v>287</v>
      </c>
      <c r="B16" s="20" t="s">
        <v>338</v>
      </c>
      <c r="C16" s="20" t="s">
        <v>301</v>
      </c>
      <c r="D16" s="20" t="s">
        <v>302</v>
      </c>
      <c r="E16" s="29" t="s">
        <v>339</v>
      </c>
      <c r="F16" s="20" t="s">
        <v>340</v>
      </c>
      <c r="G16" s="29" t="s">
        <v>341</v>
      </c>
      <c r="H16" s="20" t="s">
        <v>342</v>
      </c>
      <c r="I16" s="20" t="s">
        <v>307</v>
      </c>
      <c r="J16" s="29" t="s">
        <v>343</v>
      </c>
    </row>
    <row r="17" ht="42" customHeight="1" spans="1:10">
      <c r="A17" s="134" t="s">
        <v>287</v>
      </c>
      <c r="B17" s="20" t="s">
        <v>338</v>
      </c>
      <c r="C17" s="20" t="s">
        <v>301</v>
      </c>
      <c r="D17" s="20" t="s">
        <v>344</v>
      </c>
      <c r="E17" s="29" t="s">
        <v>345</v>
      </c>
      <c r="F17" s="20" t="s">
        <v>340</v>
      </c>
      <c r="G17" s="29" t="s">
        <v>346</v>
      </c>
      <c r="H17" s="20" t="s">
        <v>319</v>
      </c>
      <c r="I17" s="20" t="s">
        <v>307</v>
      </c>
      <c r="J17" s="29" t="s">
        <v>347</v>
      </c>
    </row>
    <row r="18" ht="42" customHeight="1" spans="1:10">
      <c r="A18" s="134" t="s">
        <v>287</v>
      </c>
      <c r="B18" s="20" t="s">
        <v>338</v>
      </c>
      <c r="C18" s="20" t="s">
        <v>301</v>
      </c>
      <c r="D18" s="20" t="s">
        <v>348</v>
      </c>
      <c r="E18" s="29" t="s">
        <v>349</v>
      </c>
      <c r="F18" s="20" t="s">
        <v>340</v>
      </c>
      <c r="G18" s="29" t="s">
        <v>346</v>
      </c>
      <c r="H18" s="20" t="s">
        <v>319</v>
      </c>
      <c r="I18" s="20" t="s">
        <v>307</v>
      </c>
      <c r="J18" s="29" t="s">
        <v>350</v>
      </c>
    </row>
    <row r="19" ht="42" customHeight="1" spans="1:10">
      <c r="A19" s="134" t="s">
        <v>287</v>
      </c>
      <c r="B19" s="20" t="s">
        <v>338</v>
      </c>
      <c r="C19" s="20" t="s">
        <v>315</v>
      </c>
      <c r="D19" s="20" t="s">
        <v>316</v>
      </c>
      <c r="E19" s="29" t="s">
        <v>351</v>
      </c>
      <c r="F19" s="20" t="s">
        <v>304</v>
      </c>
      <c r="G19" s="29" t="s">
        <v>352</v>
      </c>
      <c r="H19" s="20" t="s">
        <v>353</v>
      </c>
      <c r="I19" s="20" t="s">
        <v>307</v>
      </c>
      <c r="J19" s="29" t="s">
        <v>354</v>
      </c>
    </row>
    <row r="20" ht="42" customHeight="1" spans="1:10">
      <c r="A20" s="134" t="s">
        <v>287</v>
      </c>
      <c r="B20" s="20" t="s">
        <v>338</v>
      </c>
      <c r="C20" s="20" t="s">
        <v>322</v>
      </c>
      <c r="D20" s="20" t="s">
        <v>323</v>
      </c>
      <c r="E20" s="29" t="s">
        <v>355</v>
      </c>
      <c r="F20" s="20" t="s">
        <v>304</v>
      </c>
      <c r="G20" s="29" t="s">
        <v>356</v>
      </c>
      <c r="H20" s="20" t="s">
        <v>319</v>
      </c>
      <c r="I20" s="20" t="s">
        <v>320</v>
      </c>
      <c r="J20" s="29" t="s">
        <v>357</v>
      </c>
    </row>
    <row r="21" ht="42" customHeight="1" spans="1:10">
      <c r="A21" s="134" t="s">
        <v>285</v>
      </c>
      <c r="B21" s="20" t="s">
        <v>358</v>
      </c>
      <c r="C21" s="20" t="s">
        <v>301</v>
      </c>
      <c r="D21" s="20" t="s">
        <v>302</v>
      </c>
      <c r="E21" s="29" t="s">
        <v>359</v>
      </c>
      <c r="F21" s="20" t="s">
        <v>304</v>
      </c>
      <c r="G21" s="29" t="s">
        <v>85</v>
      </c>
      <c r="H21" s="20" t="s">
        <v>360</v>
      </c>
      <c r="I21" s="20" t="s">
        <v>307</v>
      </c>
      <c r="J21" s="29" t="s">
        <v>361</v>
      </c>
    </row>
    <row r="22" ht="42" customHeight="1" spans="1:10">
      <c r="A22" s="134" t="s">
        <v>285</v>
      </c>
      <c r="B22" s="20" t="s">
        <v>358</v>
      </c>
      <c r="C22" s="20" t="s">
        <v>301</v>
      </c>
      <c r="D22" s="20" t="s">
        <v>309</v>
      </c>
      <c r="E22" s="29" t="s">
        <v>310</v>
      </c>
      <c r="F22" s="20" t="s">
        <v>311</v>
      </c>
      <c r="G22" s="29" t="s">
        <v>362</v>
      </c>
      <c r="H22" s="20" t="s">
        <v>363</v>
      </c>
      <c r="I22" s="20" t="s">
        <v>307</v>
      </c>
      <c r="J22" s="29" t="s">
        <v>364</v>
      </c>
    </row>
    <row r="23" ht="42" customHeight="1" spans="1:10">
      <c r="A23" s="134" t="s">
        <v>285</v>
      </c>
      <c r="B23" s="20" t="s">
        <v>358</v>
      </c>
      <c r="C23" s="20" t="s">
        <v>315</v>
      </c>
      <c r="D23" s="20" t="s">
        <v>316</v>
      </c>
      <c r="E23" s="29" t="s">
        <v>365</v>
      </c>
      <c r="F23" s="20" t="s">
        <v>304</v>
      </c>
      <c r="G23" s="29" t="s">
        <v>333</v>
      </c>
      <c r="H23" s="20" t="s">
        <v>319</v>
      </c>
      <c r="I23" s="20" t="s">
        <v>320</v>
      </c>
      <c r="J23" s="29" t="s">
        <v>366</v>
      </c>
    </row>
    <row r="24" ht="42" customHeight="1" spans="1:10">
      <c r="A24" s="134" t="s">
        <v>285</v>
      </c>
      <c r="B24" s="20" t="s">
        <v>358</v>
      </c>
      <c r="C24" s="20" t="s">
        <v>322</v>
      </c>
      <c r="D24" s="20" t="s">
        <v>323</v>
      </c>
      <c r="E24" s="29" t="s">
        <v>367</v>
      </c>
      <c r="F24" s="20" t="s">
        <v>304</v>
      </c>
      <c r="G24" s="29" t="s">
        <v>368</v>
      </c>
      <c r="H24" s="20" t="s">
        <v>360</v>
      </c>
      <c r="I24" s="20" t="s">
        <v>307</v>
      </c>
      <c r="J24" s="29" t="s">
        <v>369</v>
      </c>
    </row>
    <row r="25" ht="42" customHeight="1" spans="1:10">
      <c r="A25" s="134" t="s">
        <v>279</v>
      </c>
      <c r="B25" s="20" t="s">
        <v>370</v>
      </c>
      <c r="C25" s="20" t="s">
        <v>301</v>
      </c>
      <c r="D25" s="20" t="s">
        <v>302</v>
      </c>
      <c r="E25" s="29" t="s">
        <v>371</v>
      </c>
      <c r="F25" s="20" t="s">
        <v>304</v>
      </c>
      <c r="G25" s="29" t="s">
        <v>328</v>
      </c>
      <c r="H25" s="20" t="s">
        <v>306</v>
      </c>
      <c r="I25" s="20" t="s">
        <v>307</v>
      </c>
      <c r="J25" s="29" t="s">
        <v>372</v>
      </c>
    </row>
    <row r="26" ht="42" customHeight="1" spans="1:10">
      <c r="A26" s="134" t="s">
        <v>279</v>
      </c>
      <c r="B26" s="20" t="s">
        <v>370</v>
      </c>
      <c r="C26" s="20" t="s">
        <v>315</v>
      </c>
      <c r="D26" s="20" t="s">
        <v>373</v>
      </c>
      <c r="E26" s="29" t="s">
        <v>374</v>
      </c>
      <c r="F26" s="20" t="s">
        <v>304</v>
      </c>
      <c r="G26" s="29" t="s">
        <v>333</v>
      </c>
      <c r="H26" s="20" t="s">
        <v>319</v>
      </c>
      <c r="I26" s="20" t="s">
        <v>320</v>
      </c>
      <c r="J26" s="29" t="s">
        <v>375</v>
      </c>
    </row>
    <row r="27" ht="42" customHeight="1" spans="1:10">
      <c r="A27" s="134" t="s">
        <v>279</v>
      </c>
      <c r="B27" s="20" t="s">
        <v>370</v>
      </c>
      <c r="C27" s="20" t="s">
        <v>322</v>
      </c>
      <c r="D27" s="20" t="s">
        <v>323</v>
      </c>
      <c r="E27" s="29" t="s">
        <v>335</v>
      </c>
      <c r="F27" s="20" t="s">
        <v>304</v>
      </c>
      <c r="G27" s="29" t="s">
        <v>333</v>
      </c>
      <c r="H27" s="20" t="s">
        <v>319</v>
      </c>
      <c r="I27" s="20" t="s">
        <v>307</v>
      </c>
      <c r="J27" s="29" t="s">
        <v>376</v>
      </c>
    </row>
    <row r="28" ht="42" customHeight="1" spans="1:10">
      <c r="A28" s="134" t="s">
        <v>289</v>
      </c>
      <c r="B28" s="20" t="s">
        <v>377</v>
      </c>
      <c r="C28" s="20" t="s">
        <v>301</v>
      </c>
      <c r="D28" s="20" t="s">
        <v>302</v>
      </c>
      <c r="E28" s="29" t="s">
        <v>378</v>
      </c>
      <c r="F28" s="20" t="s">
        <v>304</v>
      </c>
      <c r="G28" s="29" t="s">
        <v>379</v>
      </c>
      <c r="H28" s="20" t="s">
        <v>306</v>
      </c>
      <c r="I28" s="20" t="s">
        <v>307</v>
      </c>
      <c r="J28" s="29" t="s">
        <v>380</v>
      </c>
    </row>
    <row r="29" ht="42" customHeight="1" spans="1:10">
      <c r="A29" s="134" t="s">
        <v>289</v>
      </c>
      <c r="B29" s="20" t="s">
        <v>377</v>
      </c>
      <c r="C29" s="20" t="s">
        <v>315</v>
      </c>
      <c r="D29" s="20" t="s">
        <v>316</v>
      </c>
      <c r="E29" s="29" t="s">
        <v>381</v>
      </c>
      <c r="F29" s="20" t="s">
        <v>304</v>
      </c>
      <c r="G29" s="29" t="s">
        <v>356</v>
      </c>
      <c r="H29" s="20" t="s">
        <v>319</v>
      </c>
      <c r="I29" s="20" t="s">
        <v>320</v>
      </c>
      <c r="J29" s="29" t="s">
        <v>382</v>
      </c>
    </row>
    <row r="30" ht="42" customHeight="1" spans="1:10">
      <c r="A30" s="134" t="s">
        <v>289</v>
      </c>
      <c r="B30" s="20" t="s">
        <v>377</v>
      </c>
      <c r="C30" s="20" t="s">
        <v>322</v>
      </c>
      <c r="D30" s="20" t="s">
        <v>323</v>
      </c>
      <c r="E30" s="29" t="s">
        <v>383</v>
      </c>
      <c r="F30" s="20" t="s">
        <v>304</v>
      </c>
      <c r="G30" s="29" t="s">
        <v>333</v>
      </c>
      <c r="H30" s="20" t="s">
        <v>319</v>
      </c>
      <c r="I30" s="20" t="s">
        <v>320</v>
      </c>
      <c r="J30" s="29" t="s">
        <v>384</v>
      </c>
    </row>
    <row r="31" ht="42" customHeight="1" spans="1:10">
      <c r="A31" s="134" t="s">
        <v>276</v>
      </c>
      <c r="B31" s="20" t="s">
        <v>385</v>
      </c>
      <c r="C31" s="20" t="s">
        <v>301</v>
      </c>
      <c r="D31" s="20" t="s">
        <v>344</v>
      </c>
      <c r="E31" s="29" t="s">
        <v>386</v>
      </c>
      <c r="F31" s="20" t="s">
        <v>311</v>
      </c>
      <c r="G31" s="29" t="s">
        <v>387</v>
      </c>
      <c r="H31" s="20" t="s">
        <v>363</v>
      </c>
      <c r="I31" s="20" t="s">
        <v>307</v>
      </c>
      <c r="J31" s="29" t="s">
        <v>388</v>
      </c>
    </row>
    <row r="32" ht="42" customHeight="1" spans="1:10">
      <c r="A32" s="134" t="s">
        <v>276</v>
      </c>
      <c r="B32" s="20" t="s">
        <v>385</v>
      </c>
      <c r="C32" s="20" t="s">
        <v>315</v>
      </c>
      <c r="D32" s="20" t="s">
        <v>389</v>
      </c>
      <c r="E32" s="29" t="s">
        <v>390</v>
      </c>
      <c r="F32" s="20" t="s">
        <v>304</v>
      </c>
      <c r="G32" s="29" t="s">
        <v>391</v>
      </c>
      <c r="H32" s="20" t="s">
        <v>313</v>
      </c>
      <c r="I32" s="20" t="s">
        <v>320</v>
      </c>
      <c r="J32" s="29" t="s">
        <v>392</v>
      </c>
    </row>
    <row r="33" ht="42" customHeight="1" spans="1:10">
      <c r="A33" s="134" t="s">
        <v>276</v>
      </c>
      <c r="B33" s="20" t="s">
        <v>385</v>
      </c>
      <c r="C33" s="20" t="s">
        <v>322</v>
      </c>
      <c r="D33" s="20" t="s">
        <v>323</v>
      </c>
      <c r="E33" s="29" t="s">
        <v>393</v>
      </c>
      <c r="F33" s="20" t="s">
        <v>304</v>
      </c>
      <c r="G33" s="29" t="s">
        <v>394</v>
      </c>
      <c r="H33" s="20" t="s">
        <v>319</v>
      </c>
      <c r="I33" s="20" t="s">
        <v>320</v>
      </c>
      <c r="J33" s="29" t="s">
        <v>395</v>
      </c>
    </row>
  </sheetData>
  <mergeCells count="16">
    <mergeCell ref="A2:J2"/>
    <mergeCell ref="A3:H3"/>
    <mergeCell ref="A8:A11"/>
    <mergeCell ref="A12:A15"/>
    <mergeCell ref="A16:A20"/>
    <mergeCell ref="A21:A24"/>
    <mergeCell ref="A25:A27"/>
    <mergeCell ref="A28:A30"/>
    <mergeCell ref="A31:A33"/>
    <mergeCell ref="B8:B11"/>
    <mergeCell ref="B12:B15"/>
    <mergeCell ref="B16:B20"/>
    <mergeCell ref="B21:B24"/>
    <mergeCell ref="B25:B27"/>
    <mergeCell ref="B28:B30"/>
    <mergeCell ref="B31:B33"/>
  </mergeCells>
  <printOptions horizontalCentered="1"/>
  <pageMargins left="0.96" right="0.96" top="0.72" bottom="0.72" header="0" footer="0"/>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部门新增资产配置表10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2025-03-20T01:07:33Z</dcterms:created>
  <dcterms:modified xsi:type="dcterms:W3CDTF">2025-03-20T06:23:23Z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