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部门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<sst xmlns="http://schemas.openxmlformats.org/spreadsheetml/2006/main" count="743" uniqueCount="367">
  <si>
    <t>预算01-1表</t>
  </si>
  <si>
    <t>2025年部门财务收支预算总表</t>
  </si>
  <si>
    <t>单位名称：禄劝彝族苗族自治县撒营盘镇中心学校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</si>
  <si>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</si>
  <si>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</si>
  <si>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</si>
  <si>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</si>
  <si>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</si>
  <si>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</si>
  <si>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</si>
  <si>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</si>
  <si>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</si>
  <si>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</si>
  <si>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</si>
  <si>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</si>
  <si>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</si>
  <si>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</si>
  <si>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</si>
  <si>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</si>
  <si>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</si>
  <si>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</si>
  <si>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</si>
  <si>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</si>
  <si>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</si>
  <si>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</si>
  <si>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</si>
  <si>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</si>
  <si>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</si>
  <si>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</si>
  <si>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</si>
  <si>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</si>
  <si>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</si>
  <si>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</si>
  <si>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</si>
  <si>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</si>
  <si>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</si>
  <si>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</si>
  <si>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</si>
  <si>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</si>
  <si>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</si>
  <si>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</si>
  <si>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</si>
  <si>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</si>
  <si>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</si>
  <si>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</si>
  <si>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</si>
  <si>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</si>
  <si>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</si>
  <si>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</si>
  <si>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</si>
  <si>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</si>
  <si>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</si>
  <si>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</si>
  <si>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</si>
  <si>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</si>
  <si>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</si>
  <si>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</si>
  <si>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</si>
  <si>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</si>
  <si>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</si>
  <si>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</si>
  <si>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</si>
  <si>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</si>
  <si>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</si>
  <si>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</si>
  <si>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</si>
  <si>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</si>
  <si>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</si>
  <si>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</si>
  <si>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</si>
  <si>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</si>
  <si>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</si>
  <si>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</si>
  <si>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禄劝彝族苗族自治县撒营盘镇中心学校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</si>
  <si>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</si>
  <si>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</si>
  <si>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</si>
  <si>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</si>
  <si>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</si>
  <si>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</si>
  <si>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</si>
  <si>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</si>
  <si>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</si>
  <si>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</si>
  <si>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</si>
  <si>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</si>
  <si>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</si>
  <si>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</si>
  <si>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</si>
  <si>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</si>
  <si>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</si>
  <si>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</si>
  <si>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</si>
  <si>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</si>
  <si>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</si>
  <si>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</si>
  <si>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</si>
  <si>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</si>
  <si>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</si>
  <si>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</si>
  <si>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</si>
  <si>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</si>
  <si>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</si>
  <si>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</si>
  <si>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</si>
  <si>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</si>
  <si>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</si>
  <si>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2050204</t>
  </si>
  <si>
    <t>高中教育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</si>
  <si>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</si>
  <si>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</si>
  <si>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</si>
  <si>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</si>
  <si>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</si>
  <si>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</si>
  <si>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</si>
  <si>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</si>
  <si>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</si>
  <si>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</si>
  <si>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</si>
  <si>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</si>
  <si>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</si>
  <si>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</si>
  <si>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</si>
  <si>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</si>
  <si>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</si>
  <si>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</si>
  <si>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</si>
  <si>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</si>
  <si>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</si>
  <si>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</si>
  <si>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</si>
  <si>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</si>
  <si>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</si>
  <si>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</si>
  <si>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</si>
  <si>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</si>
  <si>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</si>
  <si>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</si>
  <si>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</si>
  <si>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</si>
  <si>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</si>
  <si>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</si>
  <si>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</si>
  <si>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</si>
  <si>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</si>
  <si>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</si>
  <si>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</si>
  <si>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</si>
  <si>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</si>
  <si>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</si>
  <si>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</si>
  <si>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</si>
  <si>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</si>
  <si>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</si>
  <si>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</si>
  <si>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</si>
  <si>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</si>
  <si>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</si>
  <si>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</si>
  <si>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</si>
  <si>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</si>
  <si>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</si>
  <si>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</si>
  <si>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</si>
  <si>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</si>
  <si>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</si>
  <si>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</si>
  <si>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</si>
  <si>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</si>
  <si>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</si>
  <si>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</si>
  <si>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</si>
  <si>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</si>
  <si>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</si>
  <si>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</si>
  <si>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</si>
  <si>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</si>
  <si>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</si>
  <si>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</si>
  <si>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</si>
  <si>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</si>
  <si>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</si>
  <si>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</si>
  <si>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</si>
  <si>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</si>
  <si>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</si>
  <si>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</si>
  <si>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</si>
  <si>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</si>
  <si>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</si>
  <si>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</si>
  <si>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</si>
  <si>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</si>
  <si>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</si>
  <si>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</si>
  <si>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</si>
  <si>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</si>
  <si>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</si>
  <si>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</si>
  <si>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</si>
  <si>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</si>
  <si>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</si>
  <si>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</si>
  <si>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</si>
  <si>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</si>
  <si>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</si>
  <si>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</si>
  <si>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</si>
  <si>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</si>
  <si>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530128210000000001210</t>
  </si>
  <si>
    <t>事业人员支出工资</t>
  </si>
  <si>
    <t>30101</t>
  </si>
  <si>
    <t>基本工资</t>
  </si>
  <si>
    <t>530128210000000001214</t>
  </si>
  <si>
    <t>工会经费</t>
  </si>
  <si>
    <t>30228</t>
  </si>
  <si>
    <t>530128221100000402039</t>
  </si>
  <si>
    <t>30113</t>
  </si>
  <si>
    <t>530128231100001344730</t>
  </si>
  <si>
    <t>遗属补助</t>
  </si>
  <si>
    <t>30305</t>
  </si>
  <si>
    <t>生活补助</t>
  </si>
  <si>
    <t>530128231100001388841</t>
  </si>
  <si>
    <t>工伤保险</t>
  </si>
  <si>
    <t>30112</t>
  </si>
  <si>
    <t>其他社会保障缴费</t>
  </si>
  <si>
    <t>530128231100001388843</t>
  </si>
  <si>
    <t>养老保险缴费</t>
  </si>
  <si>
    <t>30108</t>
  </si>
  <si>
    <t>机关事业单位基本养老保险缴费</t>
  </si>
  <si>
    <t>530128231100001388844</t>
  </si>
  <si>
    <t>职业年金缴费</t>
  </si>
  <si>
    <t>30109</t>
  </si>
  <si>
    <t>530128231100001388849</t>
  </si>
  <si>
    <t>绩效考核奖励（2017提高部分）</t>
  </si>
  <si>
    <t>30107</t>
  </si>
  <si>
    <t>绩效工资</t>
  </si>
  <si>
    <t>530128231100001388850</t>
  </si>
  <si>
    <t>事业年终一次性奖金</t>
  </si>
  <si>
    <t>30103</t>
  </si>
  <si>
    <t>奖金</t>
  </si>
  <si>
    <t>530128231100001388851</t>
  </si>
  <si>
    <t>事业人员绩效工资</t>
  </si>
  <si>
    <t>530128231100001388852</t>
  </si>
  <si>
    <t>事业人员支出津贴</t>
  </si>
  <si>
    <t>30102</t>
  </si>
  <si>
    <t>津贴补贴</t>
  </si>
  <si>
    <t>530128251100003728184</t>
  </si>
  <si>
    <t>集中连片乡村教师生活补助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</si>
  <si>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</si>
  <si>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</si>
  <si>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</si>
  <si>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</si>
  <si>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</si>
  <si>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</si>
  <si>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</si>
  <si>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</si>
  <si>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</si>
  <si>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530128251100003756322</t>
  </si>
  <si>
    <t>民代退养教师费资金</t>
  </si>
  <si>
    <t>民生类</t>
  </si>
  <si>
    <t>530128241100003351631</t>
  </si>
  <si>
    <t>高中阶段学生资助第二批市级补助资金</t>
  </si>
  <si>
    <t>30308</t>
  </si>
  <si>
    <t>助学金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</si>
  <si>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</si>
  <si>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</si>
  <si>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</si>
  <si>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</si>
  <si>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</si>
  <si>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</si>
  <si>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</si>
  <si>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</si>
  <si>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</si>
  <si>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</si>
  <si>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</si>
  <si>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按时按质按量发放资金</t>
  </si>
  <si>
    <t>产出指标</t>
  </si>
  <si>
    <t>数量指标</t>
  </si>
  <si>
    <t>补助对象</t>
  </si>
  <si>
    <t>=</t>
  </si>
  <si>
    <t>人</t>
  </si>
  <si>
    <t>定量指标</t>
  </si>
  <si>
    <t>民代退养教师专项资金</t>
  </si>
  <si>
    <t>效益指标</t>
  </si>
  <si>
    <t>社会效益</t>
  </si>
  <si>
    <t>补助资金到位率</t>
  </si>
  <si>
    <t>100</t>
  </si>
  <si>
    <t>%</t>
  </si>
  <si>
    <t>满意度指标</t>
  </si>
  <si>
    <t>服务对象满意度</t>
  </si>
  <si>
    <t>&gt;=</t>
  </si>
  <si>
    <t>95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</si>
  <si>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</si>
  <si>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</si>
  <si>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</si>
  <si>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</si>
  <si>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</si>
  <si>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</si>
  <si>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</si>
  <si>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</si>
  <si>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</si>
  <si>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</si>
  <si>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</si>
  <si>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</si>
  <si>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</si>
  <si>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</si>
  <si>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</si>
  <si>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</si>
  <si>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</si>
  <si>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</si>
  <si>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</si>
  <si>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</si>
  <si>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</si>
  <si>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</si>
  <si>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</si>
  <si>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</si>
  <si>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</si>
  <si>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</si>
  <si>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</si>
  <si>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</si>
  <si>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</si>
  <si>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</si>
  <si>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</si>
  <si>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</si>
  <si>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</si>
  <si>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</si>
  <si>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</si>
  <si>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</si>
  <si>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</si>
  <si>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</si>
  <si>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</si>
  <si>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</si>
  <si>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</si>
  <si>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</si>
  <si>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</si>
  <si>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</si>
  <si>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</si>
  <si>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</si>
  <si>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</si>
  <si>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</si>
  <si>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</si>
  <si>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</si>
  <si>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</si>
  <si>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</si>
  <si>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</si>
  <si>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</si>
  <si>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</si>
  <si>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</si>
  <si>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</si>
  <si>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</si>
  <si>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</si>
  <si>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</si>
  <si>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</si>
  <si>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</si>
  <si>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</si>
  <si>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</si>
  <si>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</si>
  <si>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</si>
  <si>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</si>
  <si>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</si>
  <si>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</si>
  <si>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</si>
  <si>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114 对个人和家庭的补助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</si>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</sst>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-#,##0.00;;@"/>
    <numFmt numFmtId="177" formatCode="#,##0;-#,##0;;@"/>
    <numFmt numFmtId="178" formatCode="HH:mm:ss"/>
    <numFmt numFmtId="179" formatCode="yyyy-MM-dd"/>
    <numFmt numFmtId="180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08">
    <xf numFmtId="0" fontId="0" fillId="0" borderId="1" xfId="0" applyFont="1" applyBorder="1" quotePrefix="0"/>
    <xf numFmtId="176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8" fontId="1" fillId="0" borderId="2" xfId="3" applyFont="1" applyBorder="1" applyNumberFormat="1">
      <alignment horizontal="right" vertical="center"/>
    </xf>
    <xf numFmtId="179" fontId="1" fillId="0" borderId="2" xfId="4" applyFont="1" applyBorder="1" applyNumberFormat="1">
      <alignment horizontal="right" vertical="center"/>
    </xf>
    <xf numFmtId="180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7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6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6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7" fontId="7" fillId="0" borderId="2" xfId="7" applyFont="1" applyBorder="1" applyNumberFormat="1" quotePrefix="0">
      <alignment horizontal="center" vertical="center"/>
    </xf>
    <xf numFmtId="177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6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B8374A-4A17-566A-E6D9-457E311CB849}" mc:Ignorable="x14ac xr xr2 xr3">
  <sheetPr>
    <outlinePr summaryRight="0"/>
    <pageSetUpPr fitToPage="1"/>
  </sheetPr>
  <dimension ref="A1:D37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"单位名称："&amp;"禄劝彝族苗族自治县撒营盘镇中心学校"</f>
        <v>单位名称：禄劝彝族苗族自治县撒营盘镇中心学校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24089845.73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/>
      <c r="C10" s="19" t="s">
        <v>16</v>
      </c>
      <c r="D10" s="18"/>
    </row>
    <row customHeight="1" ht="17.25">
      <c r="A11" s="17" t="s">
        <v>17</v>
      </c>
      <c r="B11" s="18"/>
      <c r="C11" s="19" t="s">
        <v>18</v>
      </c>
      <c r="D11" s="18">
        <v>18647599</v>
      </c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>
        <v>3440555.43</v>
      </c>
    </row>
    <row customHeight="1" ht="17.25">
      <c r="A15" s="17" t="s">
        <v>25</v>
      </c>
      <c r="B15" s="18"/>
      <c r="C15" s="20" t="s">
        <v>26</v>
      </c>
      <c r="D15" s="18">
        <v>33048.22</v>
      </c>
    </row>
    <row customHeight="1" ht="17.25">
      <c r="A16" s="17" t="s">
        <v>27</v>
      </c>
      <c r="B16" s="18"/>
      <c r="C16" s="20" t="s">
        <v>28</v>
      </c>
      <c r="D16" s="18"/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>
        <v>1982893.08</v>
      </c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24089845.73</v>
      </c>
      <c r="C33" s="22" t="s">
        <v>46</v>
      </c>
      <c r="D33" s="18">
        <v>24104095.73</v>
      </c>
    </row>
    <row customHeight="1" ht="16.5">
      <c r="A34" s="21" t="s">
        <v>47</v>
      </c>
      <c r="B34" s="18">
        <v>14250</v>
      </c>
      <c r="C34" s="21" t="s">
        <v>48</v>
      </c>
      <c r="D34" s="18"/>
    </row>
    <row customHeight="1" ht="16.5">
      <c r="A35" s="20" t="s">
        <v>49</v>
      </c>
      <c r="B35" s="18">
        <v>14250</v>
      </c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24104095.73</v>
      </c>
      <c r="C37" s="23" t="s">
        <v>53</v>
      </c>
      <c r="D37" s="18">
        <v>24104095.73</v>
      </c>
    </row>
  </sheetData>
  <sheetProtection/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BA794B-F102-AAB4-F761-A48D9DC1E865}" mc:Ignorable="x14ac xr xr2 xr3">
  <sheetPr>
    <outlinePr summaryRight="0"/>
    <pageSetUpPr fitToPage="1"/>
  </sheetPr>
  <dimension ref="A1:S10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"单位名称："&amp;"禄劝彝族苗族自治县撒营盘镇中心学校"</f>
        <v>单位名称：禄劝彝族苗族自治县撒营盘镇中心学校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24104095.73</v>
      </c>
      <c r="D9" s="18">
        <v>24089845.73</v>
      </c>
      <c r="E9" s="18">
        <v>24089845.73</v>
      </c>
      <c r="F9" s="18"/>
      <c r="G9" s="18"/>
      <c r="H9" s="18"/>
      <c r="I9" s="18"/>
      <c r="J9" s="18"/>
      <c r="K9" s="18"/>
      <c r="L9" s="18"/>
      <c r="M9" s="18"/>
      <c r="N9" s="18"/>
      <c r="O9" s="18">
        <v>14250</v>
      </c>
      <c r="P9" s="18">
        <v>14250</v>
      </c>
      <c r="Q9" s="18"/>
      <c r="R9" s="18"/>
      <c r="S9" s="18"/>
    </row>
    <row customHeight="1" ht="18">
      <c r="A10" s="42" t="s">
        <v>58</v>
      </c>
      <c r="B10" s="43"/>
      <c r="C10" s="18">
        <v>24104095.73</v>
      </c>
      <c r="D10" s="18">
        <v>24089845.73</v>
      </c>
      <c r="E10" s="18">
        <v>24089845.73</v>
      </c>
      <c r="F10" s="18"/>
      <c r="G10" s="18"/>
      <c r="H10" s="18"/>
      <c r="I10" s="18"/>
      <c r="J10" s="18"/>
      <c r="K10" s="18"/>
      <c r="L10" s="18"/>
      <c r="M10" s="18"/>
      <c r="N10" s="18"/>
      <c r="O10" s="18">
        <v>14250</v>
      </c>
      <c r="P10" s="18">
        <v>14250</v>
      </c>
      <c r="Q10" s="18"/>
      <c r="R10" s="18"/>
      <c r="S10" s="18"/>
    </row>
  </sheetData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612F54-B035-CE8E-A931-3F50933F7A73}" mc:Ignorable="x14ac xr xr2 xr3">
  <sheetPr>
    <outlinePr summaryRight="0"/>
    <pageSetUpPr fitToPage="1"/>
  </sheetPr>
  <dimension ref="A1:O28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74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"单位名称："&amp;"禄劝彝族苗族自治县撒营盘镇中心学校"</f>
        <v>单位名称：禄劝彝族苗族自治县撒营盘镇中心学校</v>
      </c>
      <c r="O4" s="9" t="s">
        <v>3</v>
      </c>
    </row>
    <row customHeight="1" ht="27">
      <c r="A5" s="44" t="s">
        <v>76</v>
      </c>
      <c r="B5" s="44" t="s">
        <v>77</v>
      </c>
      <c r="C5" s="44" t="s">
        <v>58</v>
      </c>
      <c r="D5" s="45" t="s">
        <v>61</v>
      </c>
      <c r="E5" s="46"/>
      <c r="F5" s="47"/>
      <c r="G5" s="48" t="s">
        <v>62</v>
      </c>
      <c r="H5" s="48" t="s">
        <v>63</v>
      </c>
      <c r="I5" s="48" t="s">
        <v>78</v>
      </c>
      <c r="J5" s="45" t="s">
        <v>65</v>
      </c>
      <c r="K5" s="46"/>
      <c r="L5" s="46"/>
      <c r="M5" s="46"/>
      <c r="N5" s="49"/>
      <c r="O5" s="50"/>
    </row>
    <row customHeight="1" ht="42">
      <c r="A6" s="51"/>
      <c r="B6" s="51"/>
      <c r="C6" s="52"/>
      <c r="D6" s="53" t="s">
        <v>60</v>
      </c>
      <c r="E6" s="53" t="s">
        <v>79</v>
      </c>
      <c r="F6" s="53" t="s">
        <v>80</v>
      </c>
      <c r="G6" s="52"/>
      <c r="H6" s="52"/>
      <c r="I6" s="54"/>
      <c r="J6" s="53" t="s">
        <v>60</v>
      </c>
      <c r="K6" s="15" t="s">
        <v>81</v>
      </c>
      <c r="L6" s="15" t="s">
        <v>82</v>
      </c>
      <c r="M6" s="15" t="s">
        <v>83</v>
      </c>
      <c r="N6" s="15" t="s">
        <v>84</v>
      </c>
      <c r="O6" s="15" t="s">
        <v>85</v>
      </c>
    </row>
    <row customHeight="1" ht="18">
      <c r="A7" s="55" t="s">
        <v>86</v>
      </c>
      <c r="B7" s="55" t="s">
        <v>87</v>
      </c>
      <c r="C7" s="55" t="s">
        <v>88</v>
      </c>
      <c r="D7" s="56" t="s">
        <v>89</v>
      </c>
      <c r="E7" s="56" t="s">
        <v>90</v>
      </c>
      <c r="F7" s="56" t="s">
        <v>91</v>
      </c>
      <c r="G7" s="56" t="s">
        <v>92</v>
      </c>
      <c r="H7" s="56" t="s">
        <v>93</v>
      </c>
      <c r="I7" s="56" t="s">
        <v>94</v>
      </c>
      <c r="J7" s="56" t="s">
        <v>95</v>
      </c>
      <c r="K7" s="56" t="s">
        <v>96</v>
      </c>
      <c r="L7" s="56" t="s">
        <v>97</v>
      </c>
      <c r="M7" s="56" t="s">
        <v>98</v>
      </c>
      <c r="N7" s="55" t="s">
        <v>99</v>
      </c>
      <c r="O7" s="56" t="s">
        <v>100</v>
      </c>
    </row>
    <row customHeight="1" ht="21">
      <c r="A8" s="57" t="s">
        <v>101</v>
      </c>
      <c r="B8" s="57" t="s">
        <v>102</v>
      </c>
      <c r="C8" s="18">
        <v>18647599</v>
      </c>
      <c r="D8" s="18">
        <v>18647599</v>
      </c>
      <c r="E8" s="18">
        <v>18633349</v>
      </c>
      <c r="F8" s="18">
        <v>14250</v>
      </c>
      <c r="G8" s="18"/>
      <c r="H8" s="18"/>
      <c r="I8" s="18"/>
      <c r="J8" s="18"/>
      <c r="K8" s="18"/>
      <c r="L8" s="18"/>
      <c r="M8" s="18"/>
      <c r="N8" s="18"/>
      <c r="O8" s="18"/>
    </row>
    <row customHeight="1" ht="21">
      <c r="A9" s="58" t="s">
        <v>103</v>
      </c>
      <c r="B9" s="58" t="s">
        <v>104</v>
      </c>
      <c r="C9" s="18">
        <v>18637249</v>
      </c>
      <c r="D9" s="18">
        <v>18637249</v>
      </c>
      <c r="E9" s="18">
        <v>18633349</v>
      </c>
      <c r="F9" s="18">
        <v>3900</v>
      </c>
      <c r="G9" s="18"/>
      <c r="H9" s="18"/>
      <c r="I9" s="18"/>
      <c r="J9" s="18"/>
      <c r="K9" s="18"/>
      <c r="L9" s="18"/>
      <c r="M9" s="18"/>
      <c r="N9" s="18"/>
      <c r="O9" s="18"/>
    </row>
    <row customHeight="1" ht="21">
      <c r="A10" s="59" t="s">
        <v>105</v>
      </c>
      <c r="B10" s="59" t="s">
        <v>106</v>
      </c>
      <c r="C10" s="18">
        <v>18633349</v>
      </c>
      <c r="D10" s="18">
        <v>18633349</v>
      </c>
      <c r="E10" s="18">
        <v>18633349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customHeight="1" ht="21">
      <c r="A11" s="59" t="s">
        <v>107</v>
      </c>
      <c r="B11" s="59" t="s">
        <v>108</v>
      </c>
      <c r="C11" s="18">
        <v>3900</v>
      </c>
      <c r="D11" s="18">
        <v>3900</v>
      </c>
      <c r="E11" s="18"/>
      <c r="F11" s="18">
        <v>3900</v>
      </c>
      <c r="G11" s="18"/>
      <c r="H11" s="18"/>
      <c r="I11" s="18"/>
      <c r="J11" s="18"/>
      <c r="K11" s="18"/>
      <c r="L11" s="18"/>
      <c r="M11" s="18"/>
      <c r="N11" s="18"/>
      <c r="O11" s="18"/>
    </row>
    <row customHeight="1" ht="21">
      <c r="A12" s="58" t="s">
        <v>109</v>
      </c>
      <c r="B12" s="58" t="s">
        <v>110</v>
      </c>
      <c r="C12" s="18">
        <v>10350</v>
      </c>
      <c r="D12" s="18">
        <v>10350</v>
      </c>
      <c r="E12" s="18"/>
      <c r="F12" s="18">
        <v>10350</v>
      </c>
      <c r="G12" s="18"/>
      <c r="H12" s="18"/>
      <c r="I12" s="18"/>
      <c r="J12" s="18"/>
      <c r="K12" s="18"/>
      <c r="L12" s="18"/>
      <c r="M12" s="18"/>
      <c r="N12" s="18"/>
      <c r="O12" s="18"/>
    </row>
    <row customHeight="1" ht="21">
      <c r="A13" s="59" t="s">
        <v>111</v>
      </c>
      <c r="B13" s="59" t="s">
        <v>112</v>
      </c>
      <c r="C13" s="18">
        <v>10350</v>
      </c>
      <c r="D13" s="18">
        <v>10350</v>
      </c>
      <c r="E13" s="18"/>
      <c r="F13" s="18">
        <v>10350</v>
      </c>
      <c r="G13" s="18"/>
      <c r="H13" s="18"/>
      <c r="I13" s="18"/>
      <c r="J13" s="18"/>
      <c r="K13" s="18"/>
      <c r="L13" s="18"/>
      <c r="M13" s="18"/>
      <c r="N13" s="18"/>
      <c r="O13" s="18"/>
    </row>
    <row customHeight="1" ht="21">
      <c r="A14" s="57" t="s">
        <v>113</v>
      </c>
      <c r="B14" s="57" t="s">
        <v>114</v>
      </c>
      <c r="C14" s="18">
        <v>3440555.43</v>
      </c>
      <c r="D14" s="18">
        <v>3440555.43</v>
      </c>
      <c r="E14" s="18">
        <v>3134459.43</v>
      </c>
      <c r="F14" s="18">
        <v>306096</v>
      </c>
      <c r="G14" s="18"/>
      <c r="H14" s="18"/>
      <c r="I14" s="18"/>
      <c r="J14" s="18"/>
      <c r="K14" s="18"/>
      <c r="L14" s="18"/>
      <c r="M14" s="18"/>
      <c r="N14" s="18"/>
      <c r="O14" s="18"/>
    </row>
    <row customHeight="1" ht="21">
      <c r="A15" s="58" t="s">
        <v>115</v>
      </c>
      <c r="B15" s="58" t="s">
        <v>116</v>
      </c>
      <c r="C15" s="18">
        <v>2973857.43</v>
      </c>
      <c r="D15" s="18">
        <v>2973857.43</v>
      </c>
      <c r="E15" s="18">
        <v>2973857.43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customHeight="1" ht="21">
      <c r="A16" s="59" t="s">
        <v>117</v>
      </c>
      <c r="B16" s="59" t="s">
        <v>118</v>
      </c>
      <c r="C16" s="18">
        <v>2643857.43</v>
      </c>
      <c r="D16" s="18">
        <v>2643857.43</v>
      </c>
      <c r="E16" s="18">
        <v>2643857.43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customHeight="1" ht="21">
      <c r="A17" s="59" t="s">
        <v>119</v>
      </c>
      <c r="B17" s="59" t="s">
        <v>120</v>
      </c>
      <c r="C17" s="18">
        <v>330000</v>
      </c>
      <c r="D17" s="18">
        <v>330000</v>
      </c>
      <c r="E17" s="18">
        <v>330000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customHeight="1" ht="21">
      <c r="A18" s="58" t="s">
        <v>121</v>
      </c>
      <c r="B18" s="58" t="s">
        <v>122</v>
      </c>
      <c r="C18" s="18">
        <v>160602</v>
      </c>
      <c r="D18" s="18">
        <v>160602</v>
      </c>
      <c r="E18" s="18">
        <v>160602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customHeight="1" ht="21">
      <c r="A19" s="59" t="s">
        <v>123</v>
      </c>
      <c r="B19" s="59" t="s">
        <v>124</v>
      </c>
      <c r="C19" s="18">
        <v>160602</v>
      </c>
      <c r="D19" s="18">
        <v>160602</v>
      </c>
      <c r="E19" s="18">
        <v>160602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customHeight="1" ht="21">
      <c r="A20" s="58" t="s">
        <v>125</v>
      </c>
      <c r="B20" s="58" t="s">
        <v>126</v>
      </c>
      <c r="C20" s="18">
        <v>306096</v>
      </c>
      <c r="D20" s="18">
        <v>306096</v>
      </c>
      <c r="E20" s="18"/>
      <c r="F20" s="18">
        <v>306096</v>
      </c>
      <c r="G20" s="18"/>
      <c r="H20" s="18"/>
      <c r="I20" s="18"/>
      <c r="J20" s="18"/>
      <c r="K20" s="18"/>
      <c r="L20" s="18"/>
      <c r="M20" s="18"/>
      <c r="N20" s="18"/>
      <c r="O20" s="18"/>
    </row>
    <row customHeight="1" ht="21">
      <c r="A21" s="59" t="s">
        <v>127</v>
      </c>
      <c r="B21" s="59" t="s">
        <v>126</v>
      </c>
      <c r="C21" s="18">
        <v>306096</v>
      </c>
      <c r="D21" s="18">
        <v>306096</v>
      </c>
      <c r="E21" s="18"/>
      <c r="F21" s="18">
        <v>306096</v>
      </c>
      <c r="G21" s="18"/>
      <c r="H21" s="18"/>
      <c r="I21" s="18"/>
      <c r="J21" s="18"/>
      <c r="K21" s="18"/>
      <c r="L21" s="18"/>
      <c r="M21" s="18"/>
      <c r="N21" s="18"/>
      <c r="O21" s="18"/>
    </row>
    <row customHeight="1" ht="21">
      <c r="A22" s="57" t="s">
        <v>128</v>
      </c>
      <c r="B22" s="57" t="s">
        <v>129</v>
      </c>
      <c r="C22" s="18">
        <v>33048.22</v>
      </c>
      <c r="D22" s="18">
        <v>33048.22</v>
      </c>
      <c r="E22" s="18">
        <v>33048.22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customHeight="1" ht="21">
      <c r="A23" s="58" t="s">
        <v>130</v>
      </c>
      <c r="B23" s="58" t="s">
        <v>131</v>
      </c>
      <c r="C23" s="18">
        <v>33048.22</v>
      </c>
      <c r="D23" s="18">
        <v>33048.22</v>
      </c>
      <c r="E23" s="18">
        <v>33048.22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customHeight="1" ht="21">
      <c r="A24" s="59" t="s">
        <v>132</v>
      </c>
      <c r="B24" s="59" t="s">
        <v>133</v>
      </c>
      <c r="C24" s="18">
        <v>33048.22</v>
      </c>
      <c r="D24" s="18">
        <v>33048.22</v>
      </c>
      <c r="E24" s="18">
        <v>33048.22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customHeight="1" ht="21">
      <c r="A25" s="57" t="s">
        <v>134</v>
      </c>
      <c r="B25" s="57" t="s">
        <v>135</v>
      </c>
      <c r="C25" s="18">
        <v>1982893.08</v>
      </c>
      <c r="D25" s="18">
        <v>1982893.08</v>
      </c>
      <c r="E25" s="18">
        <v>1982893.08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customHeight="1" ht="21">
      <c r="A26" s="58" t="s">
        <v>136</v>
      </c>
      <c r="B26" s="58" t="s">
        <v>137</v>
      </c>
      <c r="C26" s="18">
        <v>1982893.08</v>
      </c>
      <c r="D26" s="18">
        <v>1982893.08</v>
      </c>
      <c r="E26" s="18">
        <v>1982893.08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customHeight="1" ht="21">
      <c r="A27" s="59" t="s">
        <v>138</v>
      </c>
      <c r="B27" s="59" t="s">
        <v>139</v>
      </c>
      <c r="C27" s="18">
        <v>1982893.08</v>
      </c>
      <c r="D27" s="18">
        <v>1982893.08</v>
      </c>
      <c r="E27" s="18">
        <v>1982893.08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customHeight="1" ht="21">
      <c r="A28" s="60" t="s">
        <v>58</v>
      </c>
      <c r="B28" s="61"/>
      <c r="C28" s="18">
        <v>24104095.73</v>
      </c>
      <c r="D28" s="18">
        <v>24104095.73</v>
      </c>
      <c r="E28" s="18">
        <v>23783749.73</v>
      </c>
      <c r="F28" s="18">
        <v>320346</v>
      </c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12">
    <mergeCell ref="A2:O2"/>
    <mergeCell ref="A3:O3"/>
    <mergeCell ref="A4:B4"/>
    <mergeCell ref="A28:B28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435397-9FFC-5FD1-9744-6CF860F3CC3B}" mc:Ignorable="x14ac xr xr2 xr3">
  <sheetPr>
    <outlinePr summaryRight="0"/>
    <pageSetUpPr fitToPage="1"/>
  </sheetPr>
  <dimension ref="A1:D35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2"/>
      <c r="B2" s="9"/>
      <c r="C2" s="9"/>
      <c r="D2" s="9" t="s">
        <v>140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"单位名称："&amp;"禄劝彝族苗族自治县撒营盘镇中心学校"</f>
        <v>单位名称：禄劝彝族苗族自治县撒营盘镇中心学校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142</v>
      </c>
      <c r="B7" s="18">
        <v>24089845.73</v>
      </c>
      <c r="C7" s="17" t="s">
        <v>143</v>
      </c>
      <c r="D7" s="18">
        <v>24089845.73</v>
      </c>
    </row>
    <row customHeight="1" ht="16.5">
      <c r="A8" s="17" t="s">
        <v>144</v>
      </c>
      <c r="B8" s="18">
        <v>24089845.73</v>
      </c>
      <c r="C8" s="17" t="s">
        <v>145</v>
      </c>
      <c r="D8" s="18"/>
    </row>
    <row customHeight="1" ht="16.5">
      <c r="A9" s="17" t="s">
        <v>146</v>
      </c>
      <c r="B9" s="18"/>
      <c r="C9" s="17" t="s">
        <v>147</v>
      </c>
      <c r="D9" s="18"/>
    </row>
    <row customHeight="1" ht="16.5">
      <c r="A10" s="17" t="s">
        <v>148</v>
      </c>
      <c r="B10" s="18"/>
      <c r="C10" s="17" t="s">
        <v>149</v>
      </c>
      <c r="D10" s="18"/>
    </row>
    <row customHeight="1" ht="16.5">
      <c r="A11" s="17" t="s">
        <v>150</v>
      </c>
      <c r="B11" s="18">
        <v>14250</v>
      </c>
      <c r="C11" s="17" t="s">
        <v>151</v>
      </c>
      <c r="D11" s="18"/>
    </row>
    <row customHeight="1" ht="16.5">
      <c r="A12" s="17" t="s">
        <v>144</v>
      </c>
      <c r="B12" s="18">
        <v>14250</v>
      </c>
      <c r="C12" s="17" t="s">
        <v>152</v>
      </c>
      <c r="D12" s="18">
        <v>18633349</v>
      </c>
    </row>
    <row customHeight="1" ht="16.5">
      <c r="A13" s="21" t="s">
        <v>146</v>
      </c>
      <c r="B13" s="18"/>
      <c r="C13" s="63" t="s">
        <v>153</v>
      </c>
      <c r="D13" s="18"/>
    </row>
    <row customHeight="1" ht="16.5">
      <c r="A14" s="21" t="s">
        <v>148</v>
      </c>
      <c r="B14" s="18"/>
      <c r="C14" s="63" t="s">
        <v>154</v>
      </c>
      <c r="D14" s="18"/>
    </row>
    <row customHeight="1" ht="16.5">
      <c r="A15" s="22"/>
      <c r="B15" s="18"/>
      <c r="C15" s="63" t="s">
        <v>155</v>
      </c>
      <c r="D15" s="18">
        <v>3440555.43</v>
      </c>
    </row>
    <row customHeight="1" ht="16.5">
      <c r="A16" s="22"/>
      <c r="B16" s="18"/>
      <c r="C16" s="63" t="s">
        <v>156</v>
      </c>
      <c r="D16" s="18">
        <v>33048.22</v>
      </c>
    </row>
    <row customHeight="1" ht="16.5">
      <c r="A17" s="22"/>
      <c r="B17" s="18"/>
      <c r="C17" s="63" t="s">
        <v>157</v>
      </c>
      <c r="D17" s="18"/>
    </row>
    <row customHeight="1" ht="16.5">
      <c r="A18" s="22"/>
      <c r="B18" s="18"/>
      <c r="C18" s="63" t="s">
        <v>158</v>
      </c>
      <c r="D18" s="18"/>
    </row>
    <row customHeight="1" ht="16.5">
      <c r="A19" s="22"/>
      <c r="B19" s="18"/>
      <c r="C19" s="63" t="s">
        <v>159</v>
      </c>
      <c r="D19" s="18"/>
    </row>
    <row customHeight="1" ht="16.5">
      <c r="A20" s="22"/>
      <c r="B20" s="18"/>
      <c r="C20" s="63" t="s">
        <v>160</v>
      </c>
      <c r="D20" s="18"/>
    </row>
    <row customHeight="1" ht="16.5">
      <c r="A21" s="22"/>
      <c r="B21" s="18"/>
      <c r="C21" s="63" t="s">
        <v>161</v>
      </c>
      <c r="D21" s="18"/>
    </row>
    <row customHeight="1" ht="16.5">
      <c r="A22" s="22"/>
      <c r="B22" s="18"/>
      <c r="C22" s="63" t="s">
        <v>162</v>
      </c>
      <c r="D22" s="18"/>
    </row>
    <row customHeight="1" ht="16.5">
      <c r="A23" s="22"/>
      <c r="B23" s="18"/>
      <c r="C23" s="63" t="s">
        <v>163</v>
      </c>
      <c r="D23" s="18"/>
    </row>
    <row customHeight="1" ht="16.5">
      <c r="A24" s="22"/>
      <c r="B24" s="18"/>
      <c r="C24" s="63" t="s">
        <v>164</v>
      </c>
      <c r="D24" s="18"/>
    </row>
    <row customHeight="1" ht="16.5">
      <c r="A25" s="22"/>
      <c r="B25" s="18"/>
      <c r="C25" s="63" t="s">
        <v>165</v>
      </c>
      <c r="D25" s="18"/>
    </row>
    <row customHeight="1" ht="16.5">
      <c r="A26" s="22"/>
      <c r="B26" s="18"/>
      <c r="C26" s="63" t="s">
        <v>166</v>
      </c>
      <c r="D26" s="18">
        <v>1982893.08</v>
      </c>
    </row>
    <row customHeight="1" ht="16.5">
      <c r="A27" s="22"/>
      <c r="B27" s="18"/>
      <c r="C27" s="63" t="s">
        <v>167</v>
      </c>
      <c r="D27" s="18"/>
    </row>
    <row customHeight="1" ht="16.5">
      <c r="A28" s="22"/>
      <c r="B28" s="18"/>
      <c r="C28" s="63" t="s">
        <v>168</v>
      </c>
      <c r="D28" s="18"/>
    </row>
    <row customHeight="1" ht="16.5">
      <c r="A29" s="22"/>
      <c r="B29" s="18"/>
      <c r="C29" s="63" t="s">
        <v>169</v>
      </c>
      <c r="D29" s="18"/>
    </row>
    <row customHeight="1" ht="16.5">
      <c r="A30" s="22"/>
      <c r="B30" s="18"/>
      <c r="C30" s="63" t="s">
        <v>170</v>
      </c>
      <c r="D30" s="18"/>
    </row>
    <row customHeight="1" ht="16.5">
      <c r="A31" s="22"/>
      <c r="B31" s="18"/>
      <c r="C31" s="63" t="s">
        <v>171</v>
      </c>
      <c r="D31" s="18"/>
    </row>
    <row customHeight="1" ht="16.5">
      <c r="A32" s="22"/>
      <c r="B32" s="18"/>
      <c r="C32" s="21" t="s">
        <v>172</v>
      </c>
      <c r="D32" s="18"/>
    </row>
    <row customHeight="1" ht="16.5">
      <c r="A33" s="22"/>
      <c r="B33" s="18"/>
      <c r="C33" s="21" t="s">
        <v>173</v>
      </c>
      <c r="D33" s="18"/>
    </row>
    <row customHeight="1" ht="16.5">
      <c r="A34" s="22"/>
      <c r="B34" s="18"/>
      <c r="C34" s="64" t="s">
        <v>174</v>
      </c>
      <c r="D34" s="18"/>
    </row>
    <row customHeight="1" ht="15">
      <c r="A35" s="23" t="s">
        <v>52</v>
      </c>
      <c r="B35" s="65">
        <v>24104095.73</v>
      </c>
      <c r="C35" s="23" t="s">
        <v>53</v>
      </c>
      <c r="D35" s="65">
        <v>24089845.73</v>
      </c>
    </row>
  </sheetData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3C97C2-6ABD-83FC-3173-B8B211E6F186}" mc:Ignorable="x14ac xr xr2 xr3">
  <sheetPr>
    <outlinePr summaryRight="0"/>
    <pageSetUpPr fitToPage="1"/>
  </sheetPr>
  <dimension ref="A1:G2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6"/>
      <c r="F2" s="67"/>
      <c r="G2" s="14" t="s">
        <v>175</v>
      </c>
    </row>
    <row customHeight="1" ht="41.25">
      <c r="A3" s="68" t="str">
        <f>"2025"&amp;"年一般公共预算支出预算表（按功能科目分类）"</f>
        <v>2025年一般公共预算支出预算表（按功能科目分类）</v>
      </c>
      <c r="B3" s="68"/>
      <c r="C3" s="68"/>
      <c r="D3" s="68"/>
      <c r="E3" s="68"/>
      <c r="F3" s="68"/>
      <c r="G3" s="68"/>
    </row>
    <row customHeight="1" ht="18">
      <c r="A4" s="69" t="str">
        <f>"单位名称："&amp;"禄劝彝族苗族自治县撒营盘镇中心学校"</f>
        <v>单位名称：禄劝彝族苗族自治县撒营盘镇中心学校</v>
      </c>
      <c r="F4" s="70"/>
      <c r="G4" s="14" t="s">
        <v>3</v>
      </c>
    </row>
    <row customHeight="1" ht="20.25">
      <c r="A5" s="71" t="s">
        <v>177</v>
      </c>
      <c r="B5" s="72"/>
      <c r="C5" s="73" t="s">
        <v>58</v>
      </c>
      <c r="D5" s="74" t="s">
        <v>79</v>
      </c>
      <c r="E5" s="75"/>
      <c r="F5" s="76"/>
      <c r="G5" s="77" t="s">
        <v>80</v>
      </c>
    </row>
    <row customHeight="1" ht="20.25">
      <c r="A6" s="78" t="s">
        <v>76</v>
      </c>
      <c r="B6" s="78" t="s">
        <v>77</v>
      </c>
      <c r="C6" s="79"/>
      <c r="D6" s="80" t="s">
        <v>60</v>
      </c>
      <c r="E6" s="80" t="s">
        <v>178</v>
      </c>
      <c r="F6" s="80" t="s">
        <v>179</v>
      </c>
      <c r="G6" s="81"/>
    </row>
    <row customHeight="1" ht="15">
      <c r="A7" s="82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 t="s">
        <v>91</v>
      </c>
      <c r="G7" s="82" t="s">
        <v>92</v>
      </c>
    </row>
    <row customHeight="1" ht="18">
      <c r="A8" s="64" t="s">
        <v>101</v>
      </c>
      <c r="B8" s="64" t="s">
        <v>102</v>
      </c>
      <c r="C8" s="18">
        <v>18647599</v>
      </c>
      <c r="D8" s="18">
        <v>18633349</v>
      </c>
      <c r="E8" s="18">
        <v>18554149</v>
      </c>
      <c r="F8" s="18">
        <v>79200</v>
      </c>
      <c r="G8" s="18">
        <v>14250</v>
      </c>
    </row>
    <row customHeight="1" ht="18">
      <c r="A9" s="83" t="s">
        <v>103</v>
      </c>
      <c r="B9" s="83" t="s">
        <v>104</v>
      </c>
      <c r="C9" s="18">
        <v>18637249</v>
      </c>
      <c r="D9" s="18">
        <v>18633349</v>
      </c>
      <c r="E9" s="18">
        <v>18554149</v>
      </c>
      <c r="F9" s="18">
        <v>79200</v>
      </c>
      <c r="G9" s="18">
        <v>3900</v>
      </c>
    </row>
    <row customHeight="1" ht="18">
      <c r="A10" s="84" t="s">
        <v>105</v>
      </c>
      <c r="B10" s="84" t="s">
        <v>106</v>
      </c>
      <c r="C10" s="18">
        <v>18633349</v>
      </c>
      <c r="D10" s="18">
        <v>18633349</v>
      </c>
      <c r="E10" s="18">
        <v>18554149</v>
      </c>
      <c r="F10" s="18">
        <v>79200</v>
      </c>
      <c r="G10" s="18"/>
    </row>
    <row customHeight="1" ht="18">
      <c r="A11" s="84" t="s">
        <v>107</v>
      </c>
      <c r="B11" s="84" t="s">
        <v>108</v>
      </c>
      <c r="C11" s="18">
        <v>3900</v>
      </c>
      <c r="D11" s="18"/>
      <c r="E11" s="18"/>
      <c r="F11" s="18"/>
      <c r="G11" s="18">
        <v>3900</v>
      </c>
    </row>
    <row customHeight="1" ht="18">
      <c r="A12" s="83" t="s">
        <v>109</v>
      </c>
      <c r="B12" s="83" t="s">
        <v>110</v>
      </c>
      <c r="C12" s="18">
        <v>10350</v>
      </c>
      <c r="D12" s="18"/>
      <c r="E12" s="18"/>
      <c r="F12" s="18"/>
      <c r="G12" s="18">
        <v>10350</v>
      </c>
    </row>
    <row customHeight="1" ht="18">
      <c r="A13" s="84" t="s">
        <v>111</v>
      </c>
      <c r="B13" s="84" t="s">
        <v>112</v>
      </c>
      <c r="C13" s="18">
        <v>10350</v>
      </c>
      <c r="D13" s="18"/>
      <c r="E13" s="18"/>
      <c r="F13" s="18"/>
      <c r="G13" s="18">
        <v>10350</v>
      </c>
    </row>
    <row customHeight="1" ht="18">
      <c r="A14" s="64" t="s">
        <v>113</v>
      </c>
      <c r="B14" s="64" t="s">
        <v>114</v>
      </c>
      <c r="C14" s="18">
        <v>3440555.43</v>
      </c>
      <c r="D14" s="18">
        <v>3134459.43</v>
      </c>
      <c r="E14" s="18">
        <v>3134459.43</v>
      </c>
      <c r="F14" s="18"/>
      <c r="G14" s="18">
        <v>306096</v>
      </c>
    </row>
    <row customHeight="1" ht="18">
      <c r="A15" s="83" t="s">
        <v>115</v>
      </c>
      <c r="B15" s="83" t="s">
        <v>116</v>
      </c>
      <c r="C15" s="18">
        <v>2973857.43</v>
      </c>
      <c r="D15" s="18">
        <v>2973857.43</v>
      </c>
      <c r="E15" s="18">
        <v>2973857.43</v>
      </c>
      <c r="F15" s="18"/>
      <c r="G15" s="18"/>
    </row>
    <row customHeight="1" ht="18">
      <c r="A16" s="84" t="s">
        <v>117</v>
      </c>
      <c r="B16" s="84" t="s">
        <v>118</v>
      </c>
      <c r="C16" s="18">
        <v>2643857.43</v>
      </c>
      <c r="D16" s="18">
        <v>2643857.43</v>
      </c>
      <c r="E16" s="18">
        <v>2643857.43</v>
      </c>
      <c r="F16" s="18"/>
      <c r="G16" s="18"/>
    </row>
    <row customHeight="1" ht="18">
      <c r="A17" s="84" t="s">
        <v>119</v>
      </c>
      <c r="B17" s="84" t="s">
        <v>120</v>
      </c>
      <c r="C17" s="18">
        <v>330000</v>
      </c>
      <c r="D17" s="18">
        <v>330000</v>
      </c>
      <c r="E17" s="18">
        <v>330000</v>
      </c>
      <c r="F17" s="18"/>
      <c r="G17" s="18"/>
    </row>
    <row customHeight="1" ht="18">
      <c r="A18" s="83" t="s">
        <v>121</v>
      </c>
      <c r="B18" s="83" t="s">
        <v>122</v>
      </c>
      <c r="C18" s="18">
        <v>160602</v>
      </c>
      <c r="D18" s="18">
        <v>160602</v>
      </c>
      <c r="E18" s="18">
        <v>160602</v>
      </c>
      <c r="F18" s="18"/>
      <c r="G18" s="18"/>
    </row>
    <row customHeight="1" ht="18">
      <c r="A19" s="84" t="s">
        <v>123</v>
      </c>
      <c r="B19" s="84" t="s">
        <v>124</v>
      </c>
      <c r="C19" s="18">
        <v>160602</v>
      </c>
      <c r="D19" s="18">
        <v>160602</v>
      </c>
      <c r="E19" s="18">
        <v>160602</v>
      </c>
      <c r="F19" s="18"/>
      <c r="G19" s="18"/>
    </row>
    <row customHeight="1" ht="18">
      <c r="A20" s="83" t="s">
        <v>125</v>
      </c>
      <c r="B20" s="83" t="s">
        <v>126</v>
      </c>
      <c r="C20" s="18">
        <v>306096</v>
      </c>
      <c r="D20" s="18"/>
      <c r="E20" s="18"/>
      <c r="F20" s="18"/>
      <c r="G20" s="18">
        <v>306096</v>
      </c>
    </row>
    <row customHeight="1" ht="18">
      <c r="A21" s="84" t="s">
        <v>127</v>
      </c>
      <c r="B21" s="84" t="s">
        <v>126</v>
      </c>
      <c r="C21" s="18">
        <v>306096</v>
      </c>
      <c r="D21" s="18"/>
      <c r="E21" s="18"/>
      <c r="F21" s="18"/>
      <c r="G21" s="18">
        <v>306096</v>
      </c>
    </row>
    <row customHeight="1" ht="18">
      <c r="A22" s="64" t="s">
        <v>128</v>
      </c>
      <c r="B22" s="64" t="s">
        <v>129</v>
      </c>
      <c r="C22" s="18">
        <v>33048.22</v>
      </c>
      <c r="D22" s="18">
        <v>33048.22</v>
      </c>
      <c r="E22" s="18">
        <v>33048.22</v>
      </c>
      <c r="F22" s="18"/>
      <c r="G22" s="18"/>
    </row>
    <row customHeight="1" ht="18">
      <c r="A23" s="83" t="s">
        <v>130</v>
      </c>
      <c r="B23" s="83" t="s">
        <v>131</v>
      </c>
      <c r="C23" s="18">
        <v>33048.22</v>
      </c>
      <c r="D23" s="18">
        <v>33048.22</v>
      </c>
      <c r="E23" s="18">
        <v>33048.22</v>
      </c>
      <c r="F23" s="18"/>
      <c r="G23" s="18"/>
    </row>
    <row customHeight="1" ht="18">
      <c r="A24" s="84" t="s">
        <v>132</v>
      </c>
      <c r="B24" s="84" t="s">
        <v>133</v>
      </c>
      <c r="C24" s="18">
        <v>33048.22</v>
      </c>
      <c r="D24" s="18">
        <v>33048.22</v>
      </c>
      <c r="E24" s="18">
        <v>33048.22</v>
      </c>
      <c r="F24" s="18"/>
      <c r="G24" s="18"/>
    </row>
    <row customHeight="1" ht="18">
      <c r="A25" s="64" t="s">
        <v>134</v>
      </c>
      <c r="B25" s="64" t="s">
        <v>135</v>
      </c>
      <c r="C25" s="18">
        <v>1982893.08</v>
      </c>
      <c r="D25" s="18">
        <v>1982893.08</v>
      </c>
      <c r="E25" s="18">
        <v>1982893.08</v>
      </c>
      <c r="F25" s="18"/>
      <c r="G25" s="18"/>
    </row>
    <row customHeight="1" ht="18">
      <c r="A26" s="83" t="s">
        <v>136</v>
      </c>
      <c r="B26" s="83" t="s">
        <v>137</v>
      </c>
      <c r="C26" s="18">
        <v>1982893.08</v>
      </c>
      <c r="D26" s="18">
        <v>1982893.08</v>
      </c>
      <c r="E26" s="18">
        <v>1982893.08</v>
      </c>
      <c r="F26" s="18"/>
      <c r="G26" s="18"/>
    </row>
    <row customHeight="1" ht="18">
      <c r="A27" s="84" t="s">
        <v>138</v>
      </c>
      <c r="B27" s="84" t="s">
        <v>139</v>
      </c>
      <c r="C27" s="18">
        <v>1982893.08</v>
      </c>
      <c r="D27" s="18">
        <v>1982893.08</v>
      </c>
      <c r="E27" s="18">
        <v>1982893.08</v>
      </c>
      <c r="F27" s="18"/>
      <c r="G27" s="18"/>
    </row>
    <row customHeight="1" ht="18">
      <c r="A28" s="85" t="s">
        <v>180</v>
      </c>
      <c r="B28" s="86" t="s">
        <v>180</v>
      </c>
      <c r="C28" s="18">
        <v>24104095.73</v>
      </c>
      <c r="D28" s="18">
        <v>23783749.73</v>
      </c>
      <c r="E28" s="18">
        <v>23704549.73</v>
      </c>
      <c r="F28" s="18">
        <v>79200</v>
      </c>
      <c r="G28" s="18">
        <v>320346</v>
      </c>
    </row>
  </sheetData>
  <mergeCells count="6">
    <mergeCell ref="A3:G3"/>
    <mergeCell ref="A5:B5"/>
    <mergeCell ref="A28:B28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71A0999-AC96-B37A-85AC-572480B6B8EC}" mc:Ignorable="x14ac xr xr2 xr3">
  <sheetPr>
    <outlinePr summaryRight="0"/>
    <pageSetUpPr fitToPage="1"/>
  </sheetPr>
  <dimension ref="A1:F8"/>
  <sheetViews>
    <sheetView topLeftCell="B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7"/>
      <c r="B2" s="87"/>
      <c r="C2" s="87"/>
      <c r="D2" s="87"/>
      <c r="E2" s="62"/>
      <c r="F2" s="88" t="s">
        <v>181</v>
      </c>
    </row>
    <row customHeight="1" ht="41.25">
      <c r="A3" s="89" t="str">
        <f>"2025"&amp;"年一般公共预算“三公”经费支出预算表"</f>
        <v>2025年一般公共预算“三公”经费支出预算表</v>
      </c>
      <c r="B3" s="87"/>
      <c r="C3" s="87"/>
      <c r="D3" s="87"/>
      <c r="E3" s="62"/>
      <c r="F3" s="87"/>
    </row>
    <row customHeight="1" ht="14.25">
      <c r="A4" s="90" t="str">
        <f>"单位名称："&amp;"禄劝彝族苗族自治县撒营盘镇中心学校"</f>
        <v>单位名称：禄劝彝族苗族自治县撒营盘镇中心学校</v>
      </c>
      <c r="B4" s="91"/>
      <c r="D4" s="87"/>
      <c r="E4" s="62"/>
      <c r="F4" s="10" t="s">
        <v>3</v>
      </c>
    </row>
    <row customHeight="1" ht="27">
      <c r="A5" s="92" t="s">
        <v>183</v>
      </c>
      <c r="B5" s="92" t="s">
        <v>184</v>
      </c>
      <c r="C5" s="42" t="s">
        <v>185</v>
      </c>
      <c r="D5" s="92"/>
      <c r="E5" s="93"/>
      <c r="F5" s="92" t="s">
        <v>186</v>
      </c>
    </row>
    <row customHeight="1" ht="28.5">
      <c r="A6" s="94"/>
      <c r="B6" s="95"/>
      <c r="C6" s="93" t="s">
        <v>60</v>
      </c>
      <c r="D6" s="93" t="s">
        <v>187</v>
      </c>
      <c r="E6" s="93" t="s">
        <v>188</v>
      </c>
      <c r="F6" s="96"/>
    </row>
    <row customHeight="1" ht="17.25">
      <c r="A7" s="56" t="s">
        <v>86</v>
      </c>
      <c r="B7" s="56" t="s">
        <v>87</v>
      </c>
      <c r="C7" s="56" t="s">
        <v>88</v>
      </c>
      <c r="D7" s="56" t="s">
        <v>89</v>
      </c>
      <c r="E7" s="56" t="s">
        <v>90</v>
      </c>
      <c r="F7" s="56" t="s">
        <v>91</v>
      </c>
    </row>
    <row customHeight="1" ht="17.25">
      <c r="A8" s="18"/>
      <c r="B8" s="18"/>
      <c r="C8" s="18"/>
      <c r="D8" s="18"/>
      <c r="E8" s="18"/>
      <c r="F8" s="18"/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3FD7577-D3FF-A97A-19AF-6A47E2BD5EE4}" mc:Ignorable="x14ac xr xr2 xr3">
  <sheetPr>
    <outlinePr summaryRight="0"/>
    <pageSetUpPr fitToPage="1"/>
  </sheetPr>
  <dimension ref="A1:X25"/>
  <sheetViews>
    <sheetView topLeftCell="G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6"/>
      <c r="C2" s="97"/>
      <c r="E2" s="98"/>
      <c r="F2" s="98"/>
      <c r="G2" s="98"/>
      <c r="H2" s="98"/>
      <c r="I2" s="99"/>
      <c r="J2" s="99"/>
      <c r="K2" s="99"/>
      <c r="L2" s="99"/>
      <c r="M2" s="99"/>
      <c r="N2" s="99"/>
      <c r="R2" s="99"/>
      <c r="V2" s="97"/>
      <c r="X2" s="100" t="s">
        <v>189</v>
      </c>
    </row>
    <row customHeight="1" ht="45.75">
      <c r="A3" s="101" t="str">
        <f>"2025"&amp;"年部门基本支出预算表"</f>
        <v>2025年部门基本支出预算表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1"/>
      <c r="S3" s="101"/>
      <c r="T3" s="101"/>
      <c r="U3" s="101"/>
      <c r="V3" s="101"/>
      <c r="W3" s="101"/>
      <c r="X3" s="101"/>
    </row>
    <row customHeight="1" ht="18.75">
      <c r="A4" s="69" t="str">
        <f>"单位名称："&amp;"禄劝彝族苗族自治县撒营盘镇中心学校"</f>
        <v>单位名称：禄劝彝族苗族自治县撒营盘镇中心学校</v>
      </c>
      <c r="B4" s="103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6"/>
      <c r="P4" s="106"/>
      <c r="Q4" s="106"/>
      <c r="R4" s="105"/>
      <c r="V4" s="97"/>
      <c r="X4" s="100" t="s">
        <v>3</v>
      </c>
    </row>
    <row customHeight="1" ht="18">
      <c r="A5" s="107" t="s">
        <v>191</v>
      </c>
      <c r="B5" s="107" t="s">
        <v>192</v>
      </c>
      <c r="C5" s="107" t="s">
        <v>193</v>
      </c>
      <c r="D5" s="107" t="s">
        <v>194</v>
      </c>
      <c r="E5" s="107" t="s">
        <v>195</v>
      </c>
      <c r="F5" s="107" t="s">
        <v>196</v>
      </c>
      <c r="G5" s="107" t="s">
        <v>197</v>
      </c>
      <c r="H5" s="107" t="s">
        <v>198</v>
      </c>
      <c r="I5" s="74" t="s">
        <v>199</v>
      </c>
      <c r="J5" s="108" t="s">
        <v>199</v>
      </c>
      <c r="K5" s="108"/>
      <c r="L5" s="108"/>
      <c r="M5" s="108"/>
      <c r="N5" s="108"/>
      <c r="O5" s="75"/>
      <c r="P5" s="75"/>
      <c r="Q5" s="75"/>
      <c r="R5" s="109" t="s">
        <v>64</v>
      </c>
      <c r="S5" s="108" t="s">
        <v>65</v>
      </c>
      <c r="T5" s="108"/>
      <c r="U5" s="108"/>
      <c r="V5" s="108"/>
      <c r="W5" s="108"/>
      <c r="X5" s="110"/>
    </row>
    <row customHeight="1" ht="18">
      <c r="A6" s="111"/>
      <c r="B6" s="112"/>
      <c r="C6" s="113"/>
      <c r="D6" s="111"/>
      <c r="E6" s="111"/>
      <c r="F6" s="111"/>
      <c r="G6" s="111"/>
      <c r="H6" s="111"/>
      <c r="I6" s="73" t="s">
        <v>200</v>
      </c>
      <c r="J6" s="74" t="s">
        <v>61</v>
      </c>
      <c r="K6" s="108"/>
      <c r="L6" s="108"/>
      <c r="M6" s="108"/>
      <c r="N6" s="110"/>
      <c r="O6" s="114" t="s">
        <v>201</v>
      </c>
      <c r="P6" s="75"/>
      <c r="Q6" s="76"/>
      <c r="R6" s="107" t="s">
        <v>64</v>
      </c>
      <c r="S6" s="74" t="s">
        <v>65</v>
      </c>
      <c r="T6" s="109" t="s">
        <v>67</v>
      </c>
      <c r="U6" s="108" t="s">
        <v>65</v>
      </c>
      <c r="V6" s="109" t="s">
        <v>69</v>
      </c>
      <c r="W6" s="109" t="s">
        <v>70</v>
      </c>
      <c r="X6" s="115" t="s">
        <v>71</v>
      </c>
    </row>
    <row customHeight="1" ht="19.5">
      <c r="A7" s="112"/>
      <c r="B7" s="112"/>
      <c r="C7" s="112"/>
      <c r="D7" s="112"/>
      <c r="E7" s="112"/>
      <c r="F7" s="112"/>
      <c r="G7" s="112"/>
      <c r="H7" s="112"/>
      <c r="I7" s="112"/>
      <c r="J7" s="116" t="s">
        <v>202</v>
      </c>
      <c r="K7" s="107" t="s">
        <v>203</v>
      </c>
      <c r="L7" s="107" t="s">
        <v>204</v>
      </c>
      <c r="M7" s="107" t="s">
        <v>205</v>
      </c>
      <c r="N7" s="107" t="s">
        <v>206</v>
      </c>
      <c r="O7" s="107" t="s">
        <v>61</v>
      </c>
      <c r="P7" s="107" t="s">
        <v>62</v>
      </c>
      <c r="Q7" s="107" t="s">
        <v>63</v>
      </c>
      <c r="R7" s="112"/>
      <c r="S7" s="107" t="s">
        <v>60</v>
      </c>
      <c r="T7" s="107" t="s">
        <v>67</v>
      </c>
      <c r="U7" s="107" t="s">
        <v>207</v>
      </c>
      <c r="V7" s="107" t="s">
        <v>69</v>
      </c>
      <c r="W7" s="107" t="s">
        <v>70</v>
      </c>
      <c r="X7" s="107" t="s">
        <v>71</v>
      </c>
    </row>
    <row customHeight="1" ht="37.5">
      <c r="A8" s="117"/>
      <c r="B8" s="79"/>
      <c r="C8" s="117"/>
      <c r="D8" s="117"/>
      <c r="E8" s="117"/>
      <c r="F8" s="117"/>
      <c r="G8" s="117"/>
      <c r="H8" s="117"/>
      <c r="I8" s="117"/>
      <c r="J8" s="118" t="s">
        <v>60</v>
      </c>
      <c r="K8" s="119" t="s">
        <v>208</v>
      </c>
      <c r="L8" s="119" t="s">
        <v>204</v>
      </c>
      <c r="M8" s="119" t="s">
        <v>205</v>
      </c>
      <c r="N8" s="119" t="s">
        <v>206</v>
      </c>
      <c r="O8" s="119" t="s">
        <v>204</v>
      </c>
      <c r="P8" s="119" t="s">
        <v>205</v>
      </c>
      <c r="Q8" s="119" t="s">
        <v>206</v>
      </c>
      <c r="R8" s="119" t="s">
        <v>64</v>
      </c>
      <c r="S8" s="119" t="s">
        <v>60</v>
      </c>
      <c r="T8" s="119" t="s">
        <v>67</v>
      </c>
      <c r="U8" s="119" t="s">
        <v>207</v>
      </c>
      <c r="V8" s="119" t="s">
        <v>69</v>
      </c>
      <c r="W8" s="119" t="s">
        <v>70</v>
      </c>
      <c r="X8" s="119" t="s">
        <v>71</v>
      </c>
    </row>
    <row customHeight="1" ht="14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  <c r="X9" s="120">
        <v>24</v>
      </c>
    </row>
    <row customHeight="1" ht="20.25">
      <c r="A10" s="21" t="s">
        <v>209</v>
      </c>
      <c r="B10" s="21" t="s">
        <v>73</v>
      </c>
      <c r="C10" s="21" t="s">
        <v>210</v>
      </c>
      <c r="D10" s="21" t="s">
        <v>211</v>
      </c>
      <c r="E10" s="21" t="s">
        <v>105</v>
      </c>
      <c r="F10" s="21" t="s">
        <v>106</v>
      </c>
      <c r="G10" s="21" t="s">
        <v>212</v>
      </c>
      <c r="H10" s="21" t="s">
        <v>213</v>
      </c>
      <c r="I10" s="18">
        <v>7209228</v>
      </c>
      <c r="J10" s="18">
        <v>7209228</v>
      </c>
      <c r="K10" s="18"/>
      <c r="L10" s="18"/>
      <c r="M10" s="18">
        <v>7209228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209</v>
      </c>
      <c r="B11" s="21" t="s">
        <v>73</v>
      </c>
      <c r="C11" s="21" t="s">
        <v>214</v>
      </c>
      <c r="D11" s="21" t="s">
        <v>215</v>
      </c>
      <c r="E11" s="21" t="s">
        <v>105</v>
      </c>
      <c r="F11" s="21" t="s">
        <v>106</v>
      </c>
      <c r="G11" s="21" t="s">
        <v>216</v>
      </c>
      <c r="H11" s="21" t="s">
        <v>215</v>
      </c>
      <c r="I11" s="18">
        <v>79200</v>
      </c>
      <c r="J11" s="18">
        <v>79200</v>
      </c>
      <c r="K11" s="121"/>
      <c r="L11" s="121"/>
      <c r="M11" s="18">
        <v>79200</v>
      </c>
      <c r="N11" s="121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20.25">
      <c r="A12" s="21" t="s">
        <v>209</v>
      </c>
      <c r="B12" s="21" t="s">
        <v>73</v>
      </c>
      <c r="C12" s="21" t="s">
        <v>217</v>
      </c>
      <c r="D12" s="21" t="s">
        <v>139</v>
      </c>
      <c r="E12" s="21" t="s">
        <v>138</v>
      </c>
      <c r="F12" s="21" t="s">
        <v>139</v>
      </c>
      <c r="G12" s="21" t="s">
        <v>218</v>
      </c>
      <c r="H12" s="21" t="s">
        <v>139</v>
      </c>
      <c r="I12" s="18">
        <v>1982893.08</v>
      </c>
      <c r="J12" s="18">
        <v>1982893.08</v>
      </c>
      <c r="K12" s="121"/>
      <c r="L12" s="121"/>
      <c r="M12" s="18">
        <v>1982893.08</v>
      </c>
      <c r="N12" s="121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customHeight="1" ht="20.25">
      <c r="A13" s="21" t="s">
        <v>209</v>
      </c>
      <c r="B13" s="21" t="s">
        <v>73</v>
      </c>
      <c r="C13" s="21" t="s">
        <v>219</v>
      </c>
      <c r="D13" s="21" t="s">
        <v>220</v>
      </c>
      <c r="E13" s="21" t="s">
        <v>123</v>
      </c>
      <c r="F13" s="21" t="s">
        <v>124</v>
      </c>
      <c r="G13" s="21" t="s">
        <v>221</v>
      </c>
      <c r="H13" s="21" t="s">
        <v>222</v>
      </c>
      <c r="I13" s="18">
        <v>17784</v>
      </c>
      <c r="J13" s="18">
        <v>17784</v>
      </c>
      <c r="K13" s="121"/>
      <c r="L13" s="121"/>
      <c r="M13" s="18">
        <v>17784</v>
      </c>
      <c r="N13" s="121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customHeight="1" ht="20.25">
      <c r="A14" s="21" t="s">
        <v>209</v>
      </c>
      <c r="B14" s="21" t="s">
        <v>73</v>
      </c>
      <c r="C14" s="21" t="s">
        <v>219</v>
      </c>
      <c r="D14" s="21" t="s">
        <v>220</v>
      </c>
      <c r="E14" s="21" t="s">
        <v>123</v>
      </c>
      <c r="F14" s="21" t="s">
        <v>124</v>
      </c>
      <c r="G14" s="21" t="s">
        <v>221</v>
      </c>
      <c r="H14" s="21" t="s">
        <v>222</v>
      </c>
      <c r="I14" s="18">
        <v>142818</v>
      </c>
      <c r="J14" s="18">
        <v>142818</v>
      </c>
      <c r="K14" s="121"/>
      <c r="L14" s="121"/>
      <c r="M14" s="18">
        <v>142818</v>
      </c>
      <c r="N14" s="121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customHeight="1" ht="20.25">
      <c r="A15" s="21" t="s">
        <v>209</v>
      </c>
      <c r="B15" s="21" t="s">
        <v>73</v>
      </c>
      <c r="C15" s="21" t="s">
        <v>223</v>
      </c>
      <c r="D15" s="21" t="s">
        <v>224</v>
      </c>
      <c r="E15" s="21" t="s">
        <v>132</v>
      </c>
      <c r="F15" s="21" t="s">
        <v>133</v>
      </c>
      <c r="G15" s="21" t="s">
        <v>225</v>
      </c>
      <c r="H15" s="21" t="s">
        <v>226</v>
      </c>
      <c r="I15" s="18">
        <v>33048.22</v>
      </c>
      <c r="J15" s="18">
        <v>33048.22</v>
      </c>
      <c r="K15" s="121"/>
      <c r="L15" s="121"/>
      <c r="M15" s="18">
        <v>33048.22</v>
      </c>
      <c r="N15" s="121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customHeight="1" ht="20.25">
      <c r="A16" s="21" t="s">
        <v>209</v>
      </c>
      <c r="B16" s="21" t="s">
        <v>73</v>
      </c>
      <c r="C16" s="21" t="s">
        <v>227</v>
      </c>
      <c r="D16" s="21" t="s">
        <v>228</v>
      </c>
      <c r="E16" s="21" t="s">
        <v>117</v>
      </c>
      <c r="F16" s="21" t="s">
        <v>118</v>
      </c>
      <c r="G16" s="21" t="s">
        <v>229</v>
      </c>
      <c r="H16" s="21" t="s">
        <v>230</v>
      </c>
      <c r="I16" s="18">
        <v>2643857.43</v>
      </c>
      <c r="J16" s="18">
        <v>2643857.43</v>
      </c>
      <c r="K16" s="121"/>
      <c r="L16" s="121"/>
      <c r="M16" s="18">
        <v>2643857.43</v>
      </c>
      <c r="N16" s="121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customHeight="1" ht="20.25">
      <c r="A17" s="21" t="s">
        <v>209</v>
      </c>
      <c r="B17" s="21" t="s">
        <v>73</v>
      </c>
      <c r="C17" s="21" t="s">
        <v>231</v>
      </c>
      <c r="D17" s="21" t="s">
        <v>232</v>
      </c>
      <c r="E17" s="21" t="s">
        <v>119</v>
      </c>
      <c r="F17" s="21" t="s">
        <v>120</v>
      </c>
      <c r="G17" s="21" t="s">
        <v>233</v>
      </c>
      <c r="H17" s="21" t="s">
        <v>232</v>
      </c>
      <c r="I17" s="18">
        <v>330000</v>
      </c>
      <c r="J17" s="18">
        <v>330000</v>
      </c>
      <c r="K17" s="121"/>
      <c r="L17" s="121"/>
      <c r="M17" s="18">
        <v>330000</v>
      </c>
      <c r="N17" s="121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customHeight="1" ht="20.25">
      <c r="A18" s="21" t="s">
        <v>209</v>
      </c>
      <c r="B18" s="21" t="s">
        <v>73</v>
      </c>
      <c r="C18" s="21" t="s">
        <v>234</v>
      </c>
      <c r="D18" s="21" t="s">
        <v>235</v>
      </c>
      <c r="E18" s="21" t="s">
        <v>105</v>
      </c>
      <c r="F18" s="21" t="s">
        <v>106</v>
      </c>
      <c r="G18" s="21" t="s">
        <v>236</v>
      </c>
      <c r="H18" s="21" t="s">
        <v>237</v>
      </c>
      <c r="I18" s="18">
        <v>1108800</v>
      </c>
      <c r="J18" s="18">
        <v>1108800</v>
      </c>
      <c r="K18" s="121"/>
      <c r="L18" s="121"/>
      <c r="M18" s="18">
        <v>1108800</v>
      </c>
      <c r="N18" s="121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customHeight="1" ht="20.25">
      <c r="A19" s="21" t="s">
        <v>209</v>
      </c>
      <c r="B19" s="21" t="s">
        <v>73</v>
      </c>
      <c r="C19" s="21" t="s">
        <v>238</v>
      </c>
      <c r="D19" s="21" t="s">
        <v>239</v>
      </c>
      <c r="E19" s="21" t="s">
        <v>105</v>
      </c>
      <c r="F19" s="21" t="s">
        <v>106</v>
      </c>
      <c r="G19" s="21" t="s">
        <v>240</v>
      </c>
      <c r="H19" s="21" t="s">
        <v>241</v>
      </c>
      <c r="I19" s="18">
        <v>600769</v>
      </c>
      <c r="J19" s="18">
        <v>600769</v>
      </c>
      <c r="K19" s="121"/>
      <c r="L19" s="121"/>
      <c r="M19" s="18">
        <v>600769</v>
      </c>
      <c r="N19" s="121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Height="1" ht="20.25">
      <c r="A20" s="21" t="s">
        <v>209</v>
      </c>
      <c r="B20" s="21" t="s">
        <v>73</v>
      </c>
      <c r="C20" s="21" t="s">
        <v>242</v>
      </c>
      <c r="D20" s="21" t="s">
        <v>243</v>
      </c>
      <c r="E20" s="21" t="s">
        <v>105</v>
      </c>
      <c r="F20" s="21" t="s">
        <v>106</v>
      </c>
      <c r="G20" s="21" t="s">
        <v>236</v>
      </c>
      <c r="H20" s="21" t="s">
        <v>237</v>
      </c>
      <c r="I20" s="18">
        <v>2581440</v>
      </c>
      <c r="J20" s="18">
        <v>2581440</v>
      </c>
      <c r="K20" s="121"/>
      <c r="L20" s="121"/>
      <c r="M20" s="18">
        <v>2581440</v>
      </c>
      <c r="N20" s="121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customHeight="1" ht="20.25">
      <c r="A21" s="21" t="s">
        <v>209</v>
      </c>
      <c r="B21" s="21" t="s">
        <v>73</v>
      </c>
      <c r="C21" s="21" t="s">
        <v>242</v>
      </c>
      <c r="D21" s="21" t="s">
        <v>243</v>
      </c>
      <c r="E21" s="21" t="s">
        <v>105</v>
      </c>
      <c r="F21" s="21" t="s">
        <v>106</v>
      </c>
      <c r="G21" s="21" t="s">
        <v>236</v>
      </c>
      <c r="H21" s="21" t="s">
        <v>237</v>
      </c>
      <c r="I21" s="18">
        <v>1430232</v>
      </c>
      <c r="J21" s="18">
        <v>1430232</v>
      </c>
      <c r="K21" s="121"/>
      <c r="L21" s="121"/>
      <c r="M21" s="18">
        <v>1430232</v>
      </c>
      <c r="N21" s="121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20.25">
      <c r="A22" s="21" t="s">
        <v>209</v>
      </c>
      <c r="B22" s="21" t="s">
        <v>73</v>
      </c>
      <c r="C22" s="21" t="s">
        <v>244</v>
      </c>
      <c r="D22" s="21" t="s">
        <v>245</v>
      </c>
      <c r="E22" s="21" t="s">
        <v>105</v>
      </c>
      <c r="F22" s="21" t="s">
        <v>106</v>
      </c>
      <c r="G22" s="21" t="s">
        <v>246</v>
      </c>
      <c r="H22" s="21" t="s">
        <v>247</v>
      </c>
      <c r="I22" s="18">
        <v>792000</v>
      </c>
      <c r="J22" s="18">
        <v>792000</v>
      </c>
      <c r="K22" s="121"/>
      <c r="L22" s="121"/>
      <c r="M22" s="18">
        <v>792000</v>
      </c>
      <c r="N22" s="121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customHeight="1" ht="20.25">
      <c r="A23" s="21" t="s">
        <v>209</v>
      </c>
      <c r="B23" s="21" t="s">
        <v>73</v>
      </c>
      <c r="C23" s="21" t="s">
        <v>244</v>
      </c>
      <c r="D23" s="21" t="s">
        <v>245</v>
      </c>
      <c r="E23" s="21" t="s">
        <v>105</v>
      </c>
      <c r="F23" s="21" t="s">
        <v>106</v>
      </c>
      <c r="G23" s="21" t="s">
        <v>246</v>
      </c>
      <c r="H23" s="21" t="s">
        <v>247</v>
      </c>
      <c r="I23" s="18">
        <v>3594000</v>
      </c>
      <c r="J23" s="18">
        <v>3594000</v>
      </c>
      <c r="K23" s="121"/>
      <c r="L23" s="121"/>
      <c r="M23" s="18">
        <v>3594000</v>
      </c>
      <c r="N23" s="121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customHeight="1" ht="20.25">
      <c r="A24" s="21" t="s">
        <v>209</v>
      </c>
      <c r="B24" s="21" t="s">
        <v>73</v>
      </c>
      <c r="C24" s="21" t="s">
        <v>248</v>
      </c>
      <c r="D24" s="21" t="s">
        <v>249</v>
      </c>
      <c r="E24" s="21" t="s">
        <v>105</v>
      </c>
      <c r="F24" s="21" t="s">
        <v>106</v>
      </c>
      <c r="G24" s="21" t="s">
        <v>221</v>
      </c>
      <c r="H24" s="21" t="s">
        <v>222</v>
      </c>
      <c r="I24" s="18">
        <v>1237680</v>
      </c>
      <c r="J24" s="18">
        <v>1237680</v>
      </c>
      <c r="K24" s="121"/>
      <c r="L24" s="121"/>
      <c r="M24" s="18">
        <v>1237680</v>
      </c>
      <c r="N24" s="121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customHeight="1" ht="17.25">
      <c r="A25" s="122" t="s">
        <v>180</v>
      </c>
      <c r="B25" s="123"/>
      <c r="C25" s="124"/>
      <c r="D25" s="124"/>
      <c r="E25" s="124"/>
      <c r="F25" s="124"/>
      <c r="G25" s="124"/>
      <c r="H25" s="125"/>
      <c r="I25" s="18">
        <v>23783749.73</v>
      </c>
      <c r="J25" s="18">
        <v>23783749.73</v>
      </c>
      <c r="K25" s="18"/>
      <c r="L25" s="18"/>
      <c r="M25" s="18">
        <v>23783749.73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</sheetData>
  <mergeCells count="31">
    <mergeCell ref="A25:H25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643ADA-F67F-E64D-655B-B654CA3BE07F}" mc:Ignorable="x14ac xr xr2 xr3">
  <sheetPr>
    <outlinePr summaryRight="0"/>
    <pageSetUpPr fitToPage="1"/>
  </sheetPr>
  <dimension ref="A1:W13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6"/>
      <c r="E2" s="126"/>
      <c r="F2" s="126"/>
      <c r="G2" s="126"/>
      <c r="H2" s="126"/>
      <c r="U2" s="66"/>
      <c r="W2" s="14" t="s">
        <v>250</v>
      </c>
    </row>
    <row customHeight="1" ht="46.5">
      <c r="A3" s="102" t="str">
        <f>"2025"&amp;"年部门项目支出预算表"</f>
        <v>2025年部门项目支出预算表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customHeight="1" ht="13.5">
      <c r="A4" s="69" t="str">
        <f>"单位名称："&amp;"禄劝彝族苗族自治县撒营盘镇中心学校"</f>
        <v>单位名称：禄劝彝族苗族自治县撒营盘镇中心学校</v>
      </c>
      <c r="B4" s="103"/>
      <c r="C4" s="103"/>
      <c r="D4" s="103"/>
      <c r="E4" s="103"/>
      <c r="F4" s="103"/>
      <c r="G4" s="103"/>
      <c r="H4" s="103"/>
      <c r="I4" s="106"/>
      <c r="J4" s="106"/>
      <c r="K4" s="106"/>
      <c r="L4" s="106"/>
      <c r="M4" s="106"/>
      <c r="N4" s="106"/>
      <c r="O4" s="106"/>
      <c r="P4" s="106"/>
      <c r="Q4" s="106"/>
      <c r="U4" s="66"/>
      <c r="W4" s="127" t="s">
        <v>3</v>
      </c>
    </row>
    <row customHeight="1" ht="21.75">
      <c r="A5" s="107" t="s">
        <v>252</v>
      </c>
      <c r="B5" s="128" t="s">
        <v>193</v>
      </c>
      <c r="C5" s="107" t="s">
        <v>194</v>
      </c>
      <c r="D5" s="107" t="s">
        <v>253</v>
      </c>
      <c r="E5" s="128" t="s">
        <v>195</v>
      </c>
      <c r="F5" s="128" t="s">
        <v>196</v>
      </c>
      <c r="G5" s="128" t="s">
        <v>254</v>
      </c>
      <c r="H5" s="128" t="s">
        <v>255</v>
      </c>
      <c r="I5" s="129" t="s">
        <v>58</v>
      </c>
      <c r="J5" s="114" t="s">
        <v>256</v>
      </c>
      <c r="K5" s="75"/>
      <c r="L5" s="75"/>
      <c r="M5" s="76"/>
      <c r="N5" s="114" t="s">
        <v>201</v>
      </c>
      <c r="O5" s="75"/>
      <c r="P5" s="76"/>
      <c r="Q5" s="128" t="s">
        <v>64</v>
      </c>
      <c r="R5" s="114" t="s">
        <v>65</v>
      </c>
      <c r="S5" s="75"/>
      <c r="T5" s="75"/>
      <c r="U5" s="75"/>
      <c r="V5" s="75"/>
      <c r="W5" s="76"/>
    </row>
    <row customHeight="1" ht="21.75">
      <c r="A6" s="111"/>
      <c r="B6" s="112"/>
      <c r="C6" s="111"/>
      <c r="D6" s="111"/>
      <c r="E6" s="130"/>
      <c r="F6" s="130"/>
      <c r="G6" s="130"/>
      <c r="H6" s="130"/>
      <c r="I6" s="112"/>
      <c r="J6" s="131" t="s">
        <v>61</v>
      </c>
      <c r="K6" s="77"/>
      <c r="L6" s="128" t="s">
        <v>62</v>
      </c>
      <c r="M6" s="128" t="s">
        <v>63</v>
      </c>
      <c r="N6" s="128" t="s">
        <v>61</v>
      </c>
      <c r="O6" s="128" t="s">
        <v>62</v>
      </c>
      <c r="P6" s="128" t="s">
        <v>63</v>
      </c>
      <c r="Q6" s="130"/>
      <c r="R6" s="128" t="s">
        <v>60</v>
      </c>
      <c r="S6" s="128" t="s">
        <v>67</v>
      </c>
      <c r="T6" s="128" t="s">
        <v>207</v>
      </c>
      <c r="U6" s="128" t="s">
        <v>69</v>
      </c>
      <c r="V6" s="128" t="s">
        <v>70</v>
      </c>
      <c r="W6" s="128" t="s">
        <v>71</v>
      </c>
    </row>
    <row customHeight="1" ht="21">
      <c r="A7" s="112"/>
      <c r="B7" s="112"/>
      <c r="C7" s="112"/>
      <c r="D7" s="112"/>
      <c r="E7" s="112"/>
      <c r="F7" s="112"/>
      <c r="G7" s="112"/>
      <c r="H7" s="112"/>
      <c r="I7" s="112"/>
      <c r="J7" s="132" t="s">
        <v>60</v>
      </c>
      <c r="K7" s="8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customHeight="1" ht="39.75">
      <c r="A8" s="119"/>
      <c r="B8" s="79"/>
      <c r="C8" s="119"/>
      <c r="D8" s="119"/>
      <c r="E8" s="133"/>
      <c r="F8" s="133"/>
      <c r="G8" s="133"/>
      <c r="H8" s="133"/>
      <c r="I8" s="79"/>
      <c r="J8" s="134" t="s">
        <v>60</v>
      </c>
      <c r="K8" s="134" t="s">
        <v>257</v>
      </c>
      <c r="L8" s="133"/>
      <c r="M8" s="133"/>
      <c r="N8" s="133"/>
      <c r="O8" s="133"/>
      <c r="P8" s="133"/>
      <c r="Q8" s="133"/>
      <c r="R8" s="133"/>
      <c r="S8" s="133"/>
      <c r="T8" s="133"/>
      <c r="U8" s="79"/>
      <c r="V8" s="133"/>
      <c r="W8" s="133"/>
    </row>
    <row customHeight="1" ht="15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35">
        <v>21</v>
      </c>
      <c r="V9" s="120">
        <v>22</v>
      </c>
      <c r="W9" s="135">
        <v>23</v>
      </c>
    </row>
    <row customHeight="1" ht="21.75">
      <c r="A10" s="63" t="s">
        <v>258</v>
      </c>
      <c r="B10" s="63" t="s">
        <v>259</v>
      </c>
      <c r="C10" s="63" t="s">
        <v>260</v>
      </c>
      <c r="D10" s="63" t="s">
        <v>73</v>
      </c>
      <c r="E10" s="63" t="s">
        <v>127</v>
      </c>
      <c r="F10" s="63" t="s">
        <v>126</v>
      </c>
      <c r="G10" s="63" t="s">
        <v>221</v>
      </c>
      <c r="H10" s="63" t="s">
        <v>222</v>
      </c>
      <c r="I10" s="18">
        <v>306096</v>
      </c>
      <c r="J10" s="18">
        <v>306096</v>
      </c>
      <c r="K10" s="18">
        <v>306096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customHeight="1" ht="21.75">
      <c r="A11" s="63" t="s">
        <v>261</v>
      </c>
      <c r="B11" s="63" t="s">
        <v>262</v>
      </c>
      <c r="C11" s="63" t="s">
        <v>263</v>
      </c>
      <c r="D11" s="63" t="s">
        <v>73</v>
      </c>
      <c r="E11" s="63" t="s">
        <v>107</v>
      </c>
      <c r="F11" s="63" t="s">
        <v>108</v>
      </c>
      <c r="G11" s="63" t="s">
        <v>264</v>
      </c>
      <c r="H11" s="63" t="s">
        <v>265</v>
      </c>
      <c r="I11" s="18">
        <v>3900</v>
      </c>
      <c r="J11" s="18"/>
      <c r="K11" s="18"/>
      <c r="L11" s="18"/>
      <c r="M11" s="18"/>
      <c r="N11" s="18">
        <v>3900</v>
      </c>
      <c r="O11" s="18"/>
      <c r="P11" s="18"/>
      <c r="Q11" s="18"/>
      <c r="R11" s="18"/>
      <c r="S11" s="18"/>
      <c r="T11" s="18"/>
      <c r="U11" s="18"/>
      <c r="V11" s="18"/>
      <c r="W11" s="18"/>
    </row>
    <row customHeight="1" ht="21.75">
      <c r="A12" s="63" t="s">
        <v>261</v>
      </c>
      <c r="B12" s="63" t="s">
        <v>262</v>
      </c>
      <c r="C12" s="63" t="s">
        <v>263</v>
      </c>
      <c r="D12" s="63" t="s">
        <v>73</v>
      </c>
      <c r="E12" s="63" t="s">
        <v>111</v>
      </c>
      <c r="F12" s="63" t="s">
        <v>112</v>
      </c>
      <c r="G12" s="63" t="s">
        <v>264</v>
      </c>
      <c r="H12" s="63" t="s">
        <v>265</v>
      </c>
      <c r="I12" s="18">
        <v>10350</v>
      </c>
      <c r="J12" s="18"/>
      <c r="K12" s="18"/>
      <c r="L12" s="18"/>
      <c r="M12" s="18"/>
      <c r="N12" s="18">
        <v>10350</v>
      </c>
      <c r="O12" s="18"/>
      <c r="P12" s="18"/>
      <c r="Q12" s="18"/>
      <c r="R12" s="18"/>
      <c r="S12" s="18"/>
      <c r="T12" s="18"/>
      <c r="U12" s="18"/>
      <c r="V12" s="18"/>
      <c r="W12" s="18"/>
    </row>
    <row customHeight="1" ht="18.75">
      <c r="A13" s="122" t="s">
        <v>180</v>
      </c>
      <c r="B13" s="123"/>
      <c r="C13" s="123"/>
      <c r="D13" s="123"/>
      <c r="E13" s="123"/>
      <c r="F13" s="123"/>
      <c r="G13" s="123"/>
      <c r="H13" s="61"/>
      <c r="I13" s="18">
        <v>320346</v>
      </c>
      <c r="J13" s="18">
        <v>306096</v>
      </c>
      <c r="K13" s="18">
        <v>306096</v>
      </c>
      <c r="L13" s="18"/>
      <c r="M13" s="18"/>
      <c r="N13" s="18">
        <v>14250</v>
      </c>
      <c r="O13" s="18"/>
      <c r="P13" s="18"/>
      <c r="Q13" s="18"/>
      <c r="R13" s="18"/>
      <c r="S13" s="18"/>
      <c r="T13" s="18"/>
      <c r="U13" s="18"/>
      <c r="V13" s="18"/>
      <c r="W13" s="18"/>
    </row>
  </sheetData>
  <mergeCells count="28">
    <mergeCell ref="A13:H13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A455142-5E4D-77DD-528E-1B2FE4104DE1}" mc:Ignorable="x14ac xr xr2 xr3">
  <sheetPr>
    <outlinePr summaryRight="0"/>
    <pageSetUpPr fitToPage="1"/>
  </sheetPr>
  <dimension ref="A1:J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0" t="s">
        <v>266</v>
      </c>
    </row>
    <row customHeight="1" ht="39.75">
      <c r="A3" s="136" t="str">
        <f>"2025"&amp;"年部门项目支出绩效目标表"</f>
        <v>2025年部门项目支出绩效目标表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"单位名称："&amp;"禄劝彝族苗族自治县撒营盘镇中心学校"</f>
        <v>单位名称：禄劝彝族苗族自治县撒营盘镇中心学校</v>
      </c>
    </row>
    <row customHeight="1" ht="44.25">
      <c r="A5" s="134" t="s">
        <v>194</v>
      </c>
      <c r="B5" s="134" t="s">
        <v>268</v>
      </c>
      <c r="C5" s="134" t="s">
        <v>269</v>
      </c>
      <c r="D5" s="134" t="s">
        <v>270</v>
      </c>
      <c r="E5" s="134" t="s">
        <v>271</v>
      </c>
      <c r="F5" s="137" t="s">
        <v>272</v>
      </c>
      <c r="G5" s="134" t="s">
        <v>273</v>
      </c>
      <c r="H5" s="137" t="s">
        <v>274</v>
      </c>
      <c r="I5" s="137" t="s">
        <v>275</v>
      </c>
      <c r="J5" s="134" t="s">
        <v>276</v>
      </c>
    </row>
    <row customHeight="1" ht="18.7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20">
        <v>6</v>
      </c>
      <c r="G6" s="138">
        <v>7</v>
      </c>
      <c r="H6" s="120">
        <v>8</v>
      </c>
      <c r="I6" s="120">
        <v>9</v>
      </c>
      <c r="J6" s="138">
        <v>10</v>
      </c>
    </row>
    <row customHeight="1" ht="42">
      <c r="A7" s="64" t="s">
        <v>73</v>
      </c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83" t="s">
        <v>260</v>
      </c>
      <c r="B8" s="41" t="s">
        <v>277</v>
      </c>
      <c r="C8" s="41" t="s">
        <v>278</v>
      </c>
      <c r="D8" s="41" t="s">
        <v>279</v>
      </c>
      <c r="E8" s="64" t="s">
        <v>280</v>
      </c>
      <c r="F8" s="41" t="s">
        <v>281</v>
      </c>
      <c r="G8" s="64" t="s">
        <v>89</v>
      </c>
      <c r="H8" s="41" t="s">
        <v>282</v>
      </c>
      <c r="I8" s="41" t="s">
        <v>283</v>
      </c>
      <c r="J8" s="64" t="s">
        <v>284</v>
      </c>
    </row>
    <row customHeight="1" ht="42">
      <c r="A9" s="83" t="s">
        <v>260</v>
      </c>
      <c r="B9" s="41" t="s">
        <v>277</v>
      </c>
      <c r="C9" s="41" t="s">
        <v>285</v>
      </c>
      <c r="D9" s="41" t="s">
        <v>286</v>
      </c>
      <c r="E9" s="64" t="s">
        <v>287</v>
      </c>
      <c r="F9" s="41" t="s">
        <v>281</v>
      </c>
      <c r="G9" s="64" t="s">
        <v>288</v>
      </c>
      <c r="H9" s="41" t="s">
        <v>289</v>
      </c>
      <c r="I9" s="41" t="s">
        <v>283</v>
      </c>
      <c r="J9" s="64" t="s">
        <v>284</v>
      </c>
    </row>
    <row customHeight="1" ht="42">
      <c r="A10" s="83" t="s">
        <v>260</v>
      </c>
      <c r="B10" s="41" t="s">
        <v>277</v>
      </c>
      <c r="C10" s="41" t="s">
        <v>290</v>
      </c>
      <c r="D10" s="41" t="s">
        <v>291</v>
      </c>
      <c r="E10" s="64" t="s">
        <v>291</v>
      </c>
      <c r="F10" s="41" t="s">
        <v>292</v>
      </c>
      <c r="G10" s="64" t="s">
        <v>293</v>
      </c>
      <c r="H10" s="41" t="s">
        <v>289</v>
      </c>
      <c r="I10" s="41" t="s">
        <v>283</v>
      </c>
      <c r="J10" s="64" t="s">
        <v>284</v>
      </c>
    </row>
  </sheetData>
  <mergeCells count="4">
    <mergeCell ref="A3:J3"/>
    <mergeCell ref="A4:H4"/>
    <mergeCell ref="A8:A10"/>
    <mergeCell ref="B8:B10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6E858BD-23CC-7B45-C22D-DD64EC4AEFB6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0">
        <v>1</v>
      </c>
      <c r="B2" s="141">
        <v>0</v>
      </c>
      <c r="C2" s="140">
        <v>1</v>
      </c>
      <c r="D2" s="70"/>
      <c r="E2" s="70"/>
      <c r="F2" s="127" t="s">
        <v>294</v>
      </c>
    </row>
    <row customHeight="1" ht="42">
      <c r="A3" s="142" t="str">
        <f>"2025"&amp;"年部门政府性基金预算支出预算表"</f>
        <v>2025年部门政府性基金预算支出预算表</v>
      </c>
      <c r="B3" s="143" t="s">
        <v>296</v>
      </c>
      <c r="C3" s="144"/>
      <c r="D3" s="68"/>
      <c r="E3" s="68"/>
      <c r="F3" s="68"/>
    </row>
    <row customHeight="1" ht="13.5">
      <c r="A4" s="69" t="str">
        <f>"单位名称："&amp;"禄劝彝族苗族自治县撒营盘镇中心学校"</f>
        <v>单位名称：禄劝彝族苗族自治县撒营盘镇中心学校</v>
      </c>
      <c r="B4" s="69" t="s">
        <v>297</v>
      </c>
      <c r="C4" s="140"/>
      <c r="D4" s="70"/>
      <c r="E4" s="70"/>
      <c r="F4" s="127" t="s">
        <v>3</v>
      </c>
    </row>
    <row customHeight="1" ht="19.5">
      <c r="A5" s="73" t="s">
        <v>192</v>
      </c>
      <c r="B5" s="145" t="s">
        <v>76</v>
      </c>
      <c r="C5" s="73" t="s">
        <v>77</v>
      </c>
      <c r="D5" s="114" t="s">
        <v>298</v>
      </c>
      <c r="E5" s="75"/>
      <c r="F5" s="76"/>
    </row>
    <row customHeight="1" ht="18.75">
      <c r="A6" s="113"/>
      <c r="B6" s="146"/>
      <c r="C6" s="113"/>
      <c r="D6" s="147" t="s">
        <v>58</v>
      </c>
      <c r="E6" s="114" t="s">
        <v>79</v>
      </c>
      <c r="F6" s="147" t="s">
        <v>80</v>
      </c>
    </row>
    <row customHeight="1" ht="18.75">
      <c r="A7" s="137">
        <v>1</v>
      </c>
      <c r="B7" s="148" t="s">
        <v>87</v>
      </c>
      <c r="C7" s="137">
        <v>3</v>
      </c>
      <c r="D7" s="80">
        <v>4</v>
      </c>
      <c r="E7" s="80">
        <v>5</v>
      </c>
      <c r="F7" s="80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180</v>
      </c>
      <c r="B10" s="28" t="s">
        <v>180</v>
      </c>
      <c r="C10" s="149" t="s">
        <v>180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894915-2157-E999-4B91-024A49079252}" mc:Ignorable="x14ac xr xr2 xr3">
  <sheetPr>
    <outlinePr summaryRight="0"/>
    <pageSetUpPr fitToPage="1"/>
  </sheetPr>
  <dimension ref="A1:S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99"/>
      <c r="C2" s="99"/>
      <c r="R2" s="100"/>
      <c r="S2" s="100" t="s">
        <v>299</v>
      </c>
    </row>
    <row customHeight="1" ht="41.25">
      <c r="A3" s="150" t="str">
        <f>"2025"&amp;"年部门政府采购预算表"</f>
        <v>2025年部门政府采购预算表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1"/>
      <c r="Q3" s="102"/>
      <c r="R3" s="101"/>
      <c r="S3" s="101"/>
    </row>
    <row customHeight="1" ht="18.75">
      <c r="A4" s="90" t="str">
        <f>"单位名称："&amp;"禄劝彝族苗族自治县撒营盘镇中心学校"</f>
        <v>单位名称：禄劝彝族苗族自治县撒营盘镇中心学校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R4" s="151"/>
      <c r="S4" s="127" t="s">
        <v>3</v>
      </c>
    </row>
    <row customHeight="1" ht="15.75">
      <c r="A5" s="128" t="s">
        <v>191</v>
      </c>
      <c r="B5" s="152" t="s">
        <v>192</v>
      </c>
      <c r="C5" s="152" t="s">
        <v>301</v>
      </c>
      <c r="D5" s="153" t="s">
        <v>302</v>
      </c>
      <c r="E5" s="153" t="s">
        <v>303</v>
      </c>
      <c r="F5" s="153" t="s">
        <v>304</v>
      </c>
      <c r="G5" s="153" t="s">
        <v>305</v>
      </c>
      <c r="H5" s="153" t="s">
        <v>306</v>
      </c>
      <c r="I5" s="154" t="s">
        <v>199</v>
      </c>
      <c r="J5" s="154"/>
      <c r="K5" s="154"/>
      <c r="L5" s="154"/>
      <c r="M5" s="109"/>
      <c r="N5" s="154"/>
      <c r="O5" s="154"/>
      <c r="P5" s="108"/>
      <c r="Q5" s="154"/>
      <c r="R5" s="109"/>
      <c r="S5" s="110"/>
    </row>
    <row customHeight="1" ht="17.25">
      <c r="A6" s="130"/>
      <c r="B6" s="155"/>
      <c r="C6" s="155"/>
      <c r="D6" s="156"/>
      <c r="E6" s="156"/>
      <c r="F6" s="156"/>
      <c r="G6" s="156"/>
      <c r="H6" s="156"/>
      <c r="I6" s="156" t="s">
        <v>58</v>
      </c>
      <c r="J6" s="156" t="s">
        <v>61</v>
      </c>
      <c r="K6" s="156" t="s">
        <v>307</v>
      </c>
      <c r="L6" s="156" t="s">
        <v>308</v>
      </c>
      <c r="M6" s="157" t="s">
        <v>309</v>
      </c>
      <c r="N6" s="158" t="s">
        <v>310</v>
      </c>
      <c r="O6" s="158"/>
      <c r="P6" s="159"/>
      <c r="Q6" s="158"/>
      <c r="R6" s="160"/>
      <c r="S6" s="161"/>
    </row>
    <row customHeight="1" ht="54">
      <c r="A7" s="133"/>
      <c r="B7" s="161"/>
      <c r="C7" s="161"/>
      <c r="D7" s="162"/>
      <c r="E7" s="162"/>
      <c r="F7" s="162"/>
      <c r="G7" s="162"/>
      <c r="H7" s="162"/>
      <c r="I7" s="162"/>
      <c r="J7" s="162" t="s">
        <v>60</v>
      </c>
      <c r="K7" s="162"/>
      <c r="L7" s="162"/>
      <c r="M7" s="163"/>
      <c r="N7" s="162" t="s">
        <v>60</v>
      </c>
      <c r="O7" s="162" t="s">
        <v>67</v>
      </c>
      <c r="P7" s="161" t="s">
        <v>68</v>
      </c>
      <c r="Q7" s="162" t="s">
        <v>69</v>
      </c>
      <c r="R7" s="163" t="s">
        <v>70</v>
      </c>
      <c r="S7" s="161" t="s">
        <v>71</v>
      </c>
    </row>
    <row customHeight="1" ht="18">
      <c r="A8" s="164">
        <v>1</v>
      </c>
      <c r="B8" s="164" t="s">
        <v>87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customHeight="1" ht="21">
      <c r="A9" s="166"/>
      <c r="B9" s="167"/>
      <c r="C9" s="167"/>
      <c r="D9" s="168"/>
      <c r="E9" s="168"/>
      <c r="F9" s="168"/>
      <c r="G9" s="16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customHeight="1" ht="21">
      <c r="A10" s="170" t="s">
        <v>180</v>
      </c>
      <c r="B10" s="171"/>
      <c r="C10" s="171"/>
      <c r="D10" s="172"/>
      <c r="E10" s="172"/>
      <c r="F10" s="172"/>
      <c r="G10" s="3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customHeight="1" ht="21">
      <c r="A11" s="173" t="s">
        <v>311</v>
      </c>
      <c r="B11" s="174"/>
      <c r="C11" s="174"/>
      <c r="D11" s="173"/>
      <c r="E11" s="173"/>
      <c r="F11" s="173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</sheetData>
  <mergeCells count="19">
    <mergeCell ref="A10:G10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1:S11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507EF2-A9AA-2D73-3AFB-849A8DCBD6E2}" mc:Ignorable="x14ac xr xr2 xr3">
  <sheetPr>
    <outlinePr summaryRight="0"/>
    <pageSetUpPr fitToPage="1"/>
  </sheetPr>
  <dimension ref="A1:T10"/>
  <sheetViews>
    <sheetView topLeftCell="H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7"/>
      <c r="B2" s="99"/>
      <c r="C2" s="99"/>
      <c r="D2" s="99"/>
      <c r="E2" s="99"/>
      <c r="F2" s="99"/>
      <c r="G2" s="99"/>
      <c r="H2" s="177"/>
      <c r="I2" s="177"/>
      <c r="J2" s="177"/>
      <c r="K2" s="177"/>
      <c r="L2" s="177"/>
      <c r="M2" s="177"/>
      <c r="N2" s="178"/>
      <c r="O2" s="177"/>
      <c r="P2" s="177"/>
      <c r="Q2" s="99"/>
      <c r="R2" s="177"/>
      <c r="S2" s="179"/>
      <c r="T2" s="179" t="s">
        <v>312</v>
      </c>
    </row>
    <row customHeight="1" ht="41.25">
      <c r="A3" s="180" t="str">
        <f>"2025"&amp;"年部门政府购买服务预算表"</f>
        <v>2025年部门政府购买服务预算表</v>
      </c>
      <c r="B3" s="101"/>
      <c r="C3" s="101"/>
      <c r="D3" s="101"/>
      <c r="E3" s="101"/>
      <c r="F3" s="101"/>
      <c r="G3" s="101"/>
      <c r="H3" s="181"/>
      <c r="I3" s="181"/>
      <c r="J3" s="181"/>
      <c r="K3" s="181"/>
      <c r="L3" s="181"/>
      <c r="M3" s="181"/>
      <c r="N3" s="182"/>
      <c r="O3" s="181"/>
      <c r="P3" s="181"/>
      <c r="Q3" s="101"/>
      <c r="R3" s="181"/>
      <c r="S3" s="182"/>
      <c r="T3" s="101"/>
    </row>
    <row customHeight="1" ht="22.5">
      <c r="A4" s="183" t="str">
        <f>"单位名称："&amp;"禄劝彝族苗族自治县撒营盘镇中心学校"</f>
        <v>单位名称：禄劝彝族苗族自治县撒营盘镇中心学校</v>
      </c>
      <c r="B4" s="105"/>
      <c r="C4" s="105"/>
      <c r="D4" s="105"/>
      <c r="E4" s="105"/>
      <c r="F4" s="105"/>
      <c r="G4" s="105"/>
      <c r="H4" s="184"/>
      <c r="I4" s="184"/>
      <c r="J4" s="184"/>
      <c r="K4" s="184"/>
      <c r="L4" s="184"/>
      <c r="M4" s="184"/>
      <c r="N4" s="178"/>
      <c r="O4" s="177"/>
      <c r="P4" s="177"/>
      <c r="Q4" s="99"/>
      <c r="R4" s="177"/>
      <c r="S4" s="185"/>
      <c r="T4" s="179" t="s">
        <v>3</v>
      </c>
    </row>
    <row customHeight="1" ht="24">
      <c r="A5" s="128" t="s">
        <v>191</v>
      </c>
      <c r="B5" s="152" t="s">
        <v>192</v>
      </c>
      <c r="C5" s="152" t="s">
        <v>301</v>
      </c>
      <c r="D5" s="152" t="s">
        <v>314</v>
      </c>
      <c r="E5" s="152" t="s">
        <v>315</v>
      </c>
      <c r="F5" s="152" t="s">
        <v>316</v>
      </c>
      <c r="G5" s="152" t="s">
        <v>317</v>
      </c>
      <c r="H5" s="153" t="s">
        <v>318</v>
      </c>
      <c r="I5" s="153" t="s">
        <v>319</v>
      </c>
      <c r="J5" s="154" t="s">
        <v>199</v>
      </c>
      <c r="K5" s="154"/>
      <c r="L5" s="154"/>
      <c r="M5" s="154"/>
      <c r="N5" s="109"/>
      <c r="O5" s="154"/>
      <c r="P5" s="154"/>
      <c r="Q5" s="108"/>
      <c r="R5" s="154"/>
      <c r="S5" s="109"/>
      <c r="T5" s="110"/>
    </row>
    <row customHeight="1" ht="24">
      <c r="A6" s="130"/>
      <c r="B6" s="155"/>
      <c r="C6" s="155"/>
      <c r="D6" s="155"/>
      <c r="E6" s="155"/>
      <c r="F6" s="155"/>
      <c r="G6" s="155"/>
      <c r="H6" s="156"/>
      <c r="I6" s="156"/>
      <c r="J6" s="156" t="s">
        <v>58</v>
      </c>
      <c r="K6" s="156" t="s">
        <v>61</v>
      </c>
      <c r="L6" s="156" t="s">
        <v>307</v>
      </c>
      <c r="M6" s="156" t="s">
        <v>308</v>
      </c>
      <c r="N6" s="157" t="s">
        <v>309</v>
      </c>
      <c r="O6" s="158" t="s">
        <v>310</v>
      </c>
      <c r="P6" s="158"/>
      <c r="Q6" s="159"/>
      <c r="R6" s="158"/>
      <c r="S6" s="160"/>
      <c r="T6" s="161"/>
    </row>
    <row customHeight="1" ht="54">
      <c r="A7" s="133"/>
      <c r="B7" s="161"/>
      <c r="C7" s="161"/>
      <c r="D7" s="161"/>
      <c r="E7" s="161"/>
      <c r="F7" s="161"/>
      <c r="G7" s="161"/>
      <c r="H7" s="162"/>
      <c r="I7" s="162"/>
      <c r="J7" s="162"/>
      <c r="K7" s="162" t="s">
        <v>60</v>
      </c>
      <c r="L7" s="162"/>
      <c r="M7" s="162"/>
      <c r="N7" s="163"/>
      <c r="O7" s="162" t="s">
        <v>60</v>
      </c>
      <c r="P7" s="162" t="s">
        <v>67</v>
      </c>
      <c r="Q7" s="161" t="s">
        <v>68</v>
      </c>
      <c r="R7" s="162" t="s">
        <v>69</v>
      </c>
      <c r="S7" s="163" t="s">
        <v>70</v>
      </c>
      <c r="T7" s="161" t="s">
        <v>71</v>
      </c>
    </row>
    <row customHeight="1" ht="17.25">
      <c r="A8" s="79">
        <v>1</v>
      </c>
      <c r="B8" s="161">
        <v>2</v>
      </c>
      <c r="C8" s="79">
        <v>3</v>
      </c>
      <c r="D8" s="79">
        <v>4</v>
      </c>
      <c r="E8" s="161">
        <v>5</v>
      </c>
      <c r="F8" s="79">
        <v>6</v>
      </c>
      <c r="G8" s="79">
        <v>7</v>
      </c>
      <c r="H8" s="161">
        <v>8</v>
      </c>
      <c r="I8" s="79">
        <v>9</v>
      </c>
      <c r="J8" s="79">
        <v>10</v>
      </c>
      <c r="K8" s="161">
        <v>11</v>
      </c>
      <c r="L8" s="79">
        <v>12</v>
      </c>
      <c r="M8" s="79">
        <v>13</v>
      </c>
      <c r="N8" s="161">
        <v>14</v>
      </c>
      <c r="O8" s="79">
        <v>15</v>
      </c>
      <c r="P8" s="79">
        <v>16</v>
      </c>
      <c r="Q8" s="161">
        <v>17</v>
      </c>
      <c r="R8" s="79">
        <v>18</v>
      </c>
      <c r="S8" s="79">
        <v>19</v>
      </c>
      <c r="T8" s="79">
        <v>20</v>
      </c>
    </row>
    <row customHeight="1" ht="21">
      <c r="A9" s="121"/>
      <c r="B9" s="121"/>
      <c r="C9" s="121"/>
      <c r="D9" s="121"/>
      <c r="E9" s="121"/>
      <c r="F9" s="121"/>
      <c r="G9" s="121"/>
      <c r="H9" s="121"/>
      <c r="I9" s="121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0" t="s">
        <v>180</v>
      </c>
      <c r="B10" s="171"/>
      <c r="C10" s="171"/>
      <c r="D10" s="171"/>
      <c r="E10" s="171"/>
      <c r="F10" s="171"/>
      <c r="G10" s="171"/>
      <c r="H10" s="172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67D7B6B-4513-25DF-45DF-B022EB9ED857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7"/>
      <c r="W2" s="100"/>
      <c r="X2" s="100" t="s">
        <v>320</v>
      </c>
    </row>
    <row customHeight="1" ht="41.25">
      <c r="A3" s="150" t="str">
        <f>"2025"&amp;"年对下转移支付预算表"</f>
        <v>2025年对下转移支付预算表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1"/>
      <c r="X3" s="101"/>
    </row>
    <row customHeight="1" ht="18">
      <c r="A4" s="183" t="str">
        <f>"单位名称："&amp;"禄劝彝族苗族自治县撒营盘镇中心学校"</f>
        <v>单位名称：禄劝彝族苗族自治县撒营盘镇中心学校</v>
      </c>
      <c r="B4" s="184"/>
      <c r="C4" s="184"/>
      <c r="D4" s="186"/>
      <c r="E4" s="177"/>
      <c r="F4" s="177"/>
      <c r="G4" s="177"/>
      <c r="H4" s="177"/>
      <c r="I4" s="177"/>
      <c r="W4" s="151"/>
      <c r="X4" s="151" t="s">
        <v>3</v>
      </c>
    </row>
    <row customHeight="1" ht="19.5">
      <c r="A5" s="129" t="s">
        <v>322</v>
      </c>
      <c r="B5" s="114" t="s">
        <v>199</v>
      </c>
      <c r="C5" s="75"/>
      <c r="D5" s="75"/>
      <c r="E5" s="114" t="s">
        <v>323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08"/>
      <c r="X5" s="110"/>
    </row>
    <row customHeight="1" ht="40.5">
      <c r="A6" s="79"/>
      <c r="B6" s="112" t="s">
        <v>58</v>
      </c>
      <c r="C6" s="128" t="s">
        <v>61</v>
      </c>
      <c r="D6" s="187" t="s">
        <v>307</v>
      </c>
      <c r="E6" s="93" t="s">
        <v>324</v>
      </c>
      <c r="F6" s="93" t="s">
        <v>325</v>
      </c>
      <c r="G6" s="93" t="s">
        <v>326</v>
      </c>
      <c r="H6" s="93" t="s">
        <v>327</v>
      </c>
      <c r="I6" s="93" t="s">
        <v>328</v>
      </c>
      <c r="J6" s="93" t="s">
        <v>329</v>
      </c>
      <c r="K6" s="93" t="s">
        <v>330</v>
      </c>
      <c r="L6" s="93" t="s">
        <v>331</v>
      </c>
      <c r="M6" s="93" t="s">
        <v>332</v>
      </c>
      <c r="N6" s="93" t="s">
        <v>333</v>
      </c>
      <c r="O6" s="93" t="s">
        <v>334</v>
      </c>
      <c r="P6" s="93" t="s">
        <v>335</v>
      </c>
      <c r="Q6" s="93" t="s">
        <v>336</v>
      </c>
      <c r="R6" s="93" t="s">
        <v>337</v>
      </c>
      <c r="S6" s="93" t="s">
        <v>338</v>
      </c>
      <c r="T6" s="93" t="s">
        <v>339</v>
      </c>
      <c r="U6" s="93" t="s">
        <v>340</v>
      </c>
      <c r="V6" s="93" t="s">
        <v>341</v>
      </c>
      <c r="W6" s="93" t="s">
        <v>342</v>
      </c>
      <c r="X6" s="188" t="s">
        <v>343</v>
      </c>
    </row>
    <row customHeight="1" ht="19.5">
      <c r="A7" s="135">
        <v>1</v>
      </c>
      <c r="B7" s="135">
        <v>2</v>
      </c>
      <c r="C7" s="135">
        <v>3</v>
      </c>
      <c r="D7" s="85">
        <v>4</v>
      </c>
      <c r="E7" s="120">
        <v>5</v>
      </c>
      <c r="F7" s="135">
        <v>6</v>
      </c>
      <c r="G7" s="135">
        <v>7</v>
      </c>
      <c r="H7" s="85">
        <v>8</v>
      </c>
      <c r="I7" s="135">
        <v>9</v>
      </c>
      <c r="J7" s="135">
        <v>10</v>
      </c>
      <c r="K7" s="135">
        <v>11</v>
      </c>
      <c r="L7" s="85">
        <v>12</v>
      </c>
      <c r="M7" s="135">
        <v>13</v>
      </c>
      <c r="N7" s="135">
        <v>14</v>
      </c>
      <c r="O7" s="135">
        <v>15</v>
      </c>
      <c r="P7" s="85">
        <v>16</v>
      </c>
      <c r="Q7" s="135">
        <v>17</v>
      </c>
      <c r="R7" s="135">
        <v>18</v>
      </c>
      <c r="S7" s="135">
        <v>19</v>
      </c>
      <c r="T7" s="85">
        <v>20</v>
      </c>
      <c r="U7" s="85">
        <v>21</v>
      </c>
      <c r="V7" s="85">
        <v>22</v>
      </c>
      <c r="W7" s="120">
        <v>23</v>
      </c>
      <c r="X7" s="120">
        <v>24</v>
      </c>
    </row>
    <row customHeight="1" ht="19.5">
      <c r="A8" s="6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70B92E-4585-4A0A-186D-EBFD191ED914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0" t="s">
        <v>344</v>
      </c>
    </row>
    <row customHeight="1" ht="41.25">
      <c r="A3" s="189" t="str">
        <f>"2025"&amp;"年对下转移支付绩效目标表"</f>
        <v>2025年对下转移支付绩效目标表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"单位名称："&amp;"禄劝彝族苗族自治县撒营盘镇中心学校"</f>
        <v>单位名称：禄劝彝族苗族自治县撒营盘镇中心学校</v>
      </c>
    </row>
    <row customHeight="1" ht="44.25">
      <c r="A5" s="134" t="s">
        <v>322</v>
      </c>
      <c r="B5" s="134" t="s">
        <v>268</v>
      </c>
      <c r="C5" s="134" t="s">
        <v>269</v>
      </c>
      <c r="D5" s="134" t="s">
        <v>270</v>
      </c>
      <c r="E5" s="134" t="s">
        <v>271</v>
      </c>
      <c r="F5" s="137" t="s">
        <v>272</v>
      </c>
      <c r="G5" s="134" t="s">
        <v>273</v>
      </c>
      <c r="H5" s="137" t="s">
        <v>274</v>
      </c>
      <c r="I5" s="137" t="s">
        <v>275</v>
      </c>
      <c r="J5" s="134" t="s">
        <v>276</v>
      </c>
    </row>
    <row customHeight="1" ht="14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7">
        <v>6</v>
      </c>
      <c r="G6" s="134">
        <v>7</v>
      </c>
      <c r="H6" s="137">
        <v>8</v>
      </c>
      <c r="I6" s="137">
        <v>9</v>
      </c>
      <c r="J6" s="134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906D80A-B73B-B107-360E-5049865E42C8}" mc:Ignorable="x14ac xr xr2 xr3">
  <sheetPr>
    <outlinePr summaryRight="0"/>
    <pageSetUpPr fitToPage="1"/>
  </sheetPr>
  <dimension ref="A1:I9"/>
  <sheetViews>
    <sheetView topLeftCell="E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0" t="s">
        <v>346</v>
      </c>
      <c r="B2" s="191"/>
      <c r="C2" s="191"/>
      <c r="D2" s="192"/>
      <c r="E2" s="192"/>
      <c r="F2" s="192"/>
      <c r="G2" s="191"/>
      <c r="H2" s="191"/>
      <c r="I2" s="192"/>
    </row>
    <row customHeight="1" ht="41.25">
      <c r="A3" s="24" t="str">
        <f>"2025"&amp;"年新增资产配置预算表"</f>
        <v>2025年新增资产配置预算表</v>
      </c>
      <c r="B3" s="62"/>
      <c r="C3" s="62"/>
      <c r="D3" s="87"/>
      <c r="E3" s="87"/>
      <c r="F3" s="87"/>
      <c r="G3" s="62"/>
      <c r="H3" s="62"/>
      <c r="I3" s="87"/>
    </row>
    <row customHeight="1" ht="14.25">
      <c r="A4" s="12" t="str">
        <f>"单位名称："&amp;"禄劝彝族苗族自治县撒营盘镇中心学校"</f>
        <v>单位名称：禄劝彝族苗族自治县撒营盘镇中心学校</v>
      </c>
      <c r="B4" s="193"/>
      <c r="C4" s="193"/>
      <c r="D4" s="9"/>
      <c r="F4" s="87"/>
      <c r="G4" s="62"/>
      <c r="H4" s="62"/>
      <c r="I4" s="10" t="s">
        <v>3</v>
      </c>
    </row>
    <row customHeight="1" ht="28.5">
      <c r="A5" s="92" t="s">
        <v>191</v>
      </c>
      <c r="B5" s="93" t="s">
        <v>192</v>
      </c>
      <c r="C5" s="42" t="s">
        <v>348</v>
      </c>
      <c r="D5" s="92" t="s">
        <v>349</v>
      </c>
      <c r="E5" s="92" t="s">
        <v>350</v>
      </c>
      <c r="F5" s="92" t="s">
        <v>351</v>
      </c>
      <c r="G5" s="93" t="s">
        <v>352</v>
      </c>
      <c r="H5" s="120"/>
      <c r="I5" s="92"/>
    </row>
    <row customHeight="1" ht="21">
      <c r="A6" s="42"/>
      <c r="B6" s="96"/>
      <c r="C6" s="96"/>
      <c r="D6" s="95"/>
      <c r="E6" s="96"/>
      <c r="F6" s="96"/>
      <c r="G6" s="93" t="s">
        <v>305</v>
      </c>
      <c r="H6" s="93" t="s">
        <v>353</v>
      </c>
      <c r="I6" s="93" t="s">
        <v>354</v>
      </c>
    </row>
    <row customHeight="1" ht="17.25">
      <c r="A7" s="55" t="s">
        <v>86</v>
      </c>
      <c r="B7" s="194" t="s">
        <v>87</v>
      </c>
      <c r="C7" s="55" t="s">
        <v>88</v>
      </c>
      <c r="D7" s="139" t="s">
        <v>89</v>
      </c>
      <c r="E7" s="55" t="s">
        <v>90</v>
      </c>
      <c r="F7" s="194" t="s">
        <v>91</v>
      </c>
      <c r="G7" s="56" t="s">
        <v>92</v>
      </c>
      <c r="H7" s="139" t="s">
        <v>93</v>
      </c>
      <c r="I7" s="139">
        <v>9</v>
      </c>
    </row>
    <row customHeight="1" ht="19.5">
      <c r="A8" s="57"/>
      <c r="B8" s="20"/>
      <c r="C8" s="20"/>
      <c r="D8" s="64"/>
      <c r="E8" s="41"/>
      <c r="F8" s="56"/>
      <c r="G8" s="195"/>
      <c r="H8" s="196"/>
      <c r="I8" s="196"/>
    </row>
    <row customHeight="1" ht="19.5">
      <c r="A9" s="82" t="s">
        <v>58</v>
      </c>
      <c r="B9" s="197"/>
      <c r="C9" s="197"/>
      <c r="D9" s="198"/>
      <c r="E9" s="199"/>
      <c r="F9" s="199"/>
      <c r="G9" s="195"/>
      <c r="H9" s="196"/>
      <c r="I9" s="196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E120884-3E54-F3F5-EC3C-81B1B889912D}" mc:Ignorable="x14ac xr xr2 xr3">
  <sheetPr>
    <outlinePr summaryRight="0"/>
    <pageSetUpPr fitToPage="1"/>
  </sheetPr>
  <dimension ref="A1:K11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6"/>
      <c r="E2" s="126"/>
      <c r="F2" s="126"/>
      <c r="G2" s="126"/>
      <c r="K2" s="100" t="s">
        <v>355</v>
      </c>
    </row>
    <row customHeight="1" ht="41.25">
      <c r="A3" s="200" t="str">
        <f>"2025"&amp;"年上级转移支付补助项目支出预算表"</f>
        <v>2025年上级转移支付补助项目支出预算表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customHeight="1" ht="13.5">
      <c r="A4" s="69" t="str">
        <f>"单位名称："&amp;"禄劝彝族苗族自治县撒营盘镇中心学校"</f>
        <v>单位名称：禄劝彝族苗族自治县撒营盘镇中心学校</v>
      </c>
      <c r="B4" s="103"/>
      <c r="C4" s="103"/>
      <c r="D4" s="103"/>
      <c r="E4" s="103"/>
      <c r="F4" s="103"/>
      <c r="G4" s="103"/>
      <c r="H4" s="106"/>
      <c r="I4" s="106"/>
      <c r="J4" s="106"/>
      <c r="K4" s="151" t="s">
        <v>3</v>
      </c>
    </row>
    <row customHeight="1" ht="21.75">
      <c r="A5" s="107" t="s">
        <v>252</v>
      </c>
      <c r="B5" s="107" t="s">
        <v>194</v>
      </c>
      <c r="C5" s="107" t="s">
        <v>253</v>
      </c>
      <c r="D5" s="128" t="s">
        <v>195</v>
      </c>
      <c r="E5" s="128" t="s">
        <v>196</v>
      </c>
      <c r="F5" s="128" t="s">
        <v>254</v>
      </c>
      <c r="G5" s="128" t="s">
        <v>255</v>
      </c>
      <c r="H5" s="129" t="s">
        <v>58</v>
      </c>
      <c r="I5" s="114" t="s">
        <v>357</v>
      </c>
      <c r="J5" s="75"/>
      <c r="K5" s="76"/>
    </row>
    <row customHeight="1" ht="21.75">
      <c r="A6" s="111"/>
      <c r="B6" s="111"/>
      <c r="C6" s="111"/>
      <c r="D6" s="130"/>
      <c r="E6" s="130"/>
      <c r="F6" s="130"/>
      <c r="G6" s="130"/>
      <c r="H6" s="112"/>
      <c r="I6" s="128" t="s">
        <v>61</v>
      </c>
      <c r="J6" s="128" t="s">
        <v>62</v>
      </c>
      <c r="K6" s="128" t="s">
        <v>63</v>
      </c>
    </row>
    <row customHeight="1" ht="40.5">
      <c r="A7" s="119"/>
      <c r="B7" s="119"/>
      <c r="C7" s="119"/>
      <c r="D7" s="133"/>
      <c r="E7" s="133"/>
      <c r="F7" s="133"/>
      <c r="G7" s="133"/>
      <c r="H7" s="79"/>
      <c r="I7" s="133" t="s">
        <v>60</v>
      </c>
      <c r="J7" s="133"/>
      <c r="K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20">
        <v>10</v>
      </c>
      <c r="K8" s="120">
        <v>11</v>
      </c>
    </row>
    <row customHeight="1" ht="18.75">
      <c r="A9" s="64"/>
      <c r="B9" s="41"/>
      <c r="C9" s="64"/>
      <c r="D9" s="64"/>
      <c r="E9" s="64"/>
      <c r="F9" s="64"/>
      <c r="G9" s="64"/>
      <c r="H9" s="201"/>
      <c r="I9" s="202"/>
      <c r="J9" s="202"/>
      <c r="K9" s="201"/>
    </row>
    <row customHeight="1" ht="18.75">
      <c r="A10" s="20"/>
      <c r="B10" s="41"/>
      <c r="C10" s="41"/>
      <c r="D10" s="41"/>
      <c r="E10" s="41"/>
      <c r="F10" s="41"/>
      <c r="G10" s="41"/>
      <c r="H10" s="203"/>
      <c r="I10" s="203"/>
      <c r="J10" s="203"/>
      <c r="K10" s="201"/>
    </row>
    <row customHeight="1" ht="18.75">
      <c r="A11" s="122" t="s">
        <v>180</v>
      </c>
      <c r="B11" s="123"/>
      <c r="C11" s="123"/>
      <c r="D11" s="123"/>
      <c r="E11" s="123"/>
      <c r="F11" s="123"/>
      <c r="G11" s="61"/>
      <c r="H11" s="203"/>
      <c r="I11" s="203"/>
      <c r="J11" s="203"/>
      <c r="K11" s="201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30B8BAD-F913-3886-4A67-8A2A49F90E78}" mc:Ignorable="x14ac xr xr2 xr3">
  <sheetPr>
    <outlinePr summaryRight="0"/>
    <pageSetUpPr fitToPage="1"/>
  </sheetPr>
  <dimension ref="A1:G11"/>
  <sheetViews>
    <sheetView topLeftCell="D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6"/>
      <c r="G2" s="100" t="s">
        <v>358</v>
      </c>
    </row>
    <row customHeight="1" ht="41.25">
      <c r="A3" s="102" t="str">
        <f>"2025"&amp;"年部门项目中期规划预算表"</f>
        <v>2025年部门项目中期规划预算表</v>
      </c>
      <c r="B3" s="102"/>
      <c r="C3" s="102"/>
      <c r="D3" s="102"/>
      <c r="E3" s="102"/>
      <c r="F3" s="102"/>
      <c r="G3" s="102"/>
    </row>
    <row customHeight="1" ht="13.5">
      <c r="A4" s="69" t="str">
        <f>"单位名称："&amp;"禄劝彝族苗族自治县撒营盘镇中心学校"</f>
        <v>单位名称：禄劝彝族苗族自治县撒营盘镇中心学校</v>
      </c>
      <c r="B4" s="103"/>
      <c r="C4" s="103"/>
      <c r="D4" s="103"/>
      <c r="E4" s="106"/>
      <c r="F4" s="106"/>
      <c r="G4" s="151" t="s">
        <v>3</v>
      </c>
    </row>
    <row customHeight="1" ht="21.75">
      <c r="A5" s="107" t="s">
        <v>253</v>
      </c>
      <c r="B5" s="107" t="s">
        <v>252</v>
      </c>
      <c r="C5" s="107" t="s">
        <v>194</v>
      </c>
      <c r="D5" s="128" t="s">
        <v>360</v>
      </c>
      <c r="E5" s="114" t="s">
        <v>61</v>
      </c>
      <c r="F5" s="75"/>
      <c r="G5" s="76"/>
    </row>
    <row customHeight="1" ht="21.75">
      <c r="A6" s="111"/>
      <c r="B6" s="111"/>
      <c r="C6" s="111"/>
      <c r="D6" s="130"/>
      <c r="E6" s="147" t="str">
        <f>"2025"&amp;"年"</f>
        <v>2025年</v>
      </c>
      <c r="F6" s="128" t="str">
        <f>("2025"+1)&amp;"年"</f>
        <v>2026年</v>
      </c>
      <c r="G6" s="128" t="str">
        <f>("2025"+2)&amp;"年"</f>
        <v>2027年</v>
      </c>
    </row>
    <row customHeight="1" ht="40.5">
      <c r="A7" s="119"/>
      <c r="B7" s="119"/>
      <c r="C7" s="119"/>
      <c r="D7" s="133"/>
      <c r="E7" s="79"/>
      <c r="F7" s="133" t="s">
        <v>60</v>
      </c>
      <c r="G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</row>
    <row customHeight="1" ht="17.25">
      <c r="A9" s="41" t="s">
        <v>73</v>
      </c>
      <c r="B9" s="204"/>
      <c r="C9" s="204"/>
      <c r="D9" s="41"/>
      <c r="E9" s="203">
        <v>306096</v>
      </c>
      <c r="F9" s="203"/>
      <c r="G9" s="203"/>
    </row>
    <row customHeight="1" ht="18.75">
      <c r="A10" s="41"/>
      <c r="B10" s="41" t="s">
        <v>364</v>
      </c>
      <c r="C10" s="41" t="s">
        <v>260</v>
      </c>
      <c r="D10" s="41" t="s">
        <v>365</v>
      </c>
      <c r="E10" s="203">
        <v>306096</v>
      </c>
      <c r="F10" s="203"/>
      <c r="G10" s="203"/>
    </row>
    <row customHeight="1" ht="18.75">
      <c r="A11" s="205" t="s">
        <v>58</v>
      </c>
      <c r="B11" s="206" t="s">
        <v>366</v>
      </c>
      <c r="C11" s="206"/>
      <c r="D11" s="207"/>
      <c r="E11" s="203">
        <v>306096</v>
      </c>
      <c r="F11" s="203"/>
      <c r="G11" s="203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