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7735" windowHeight="1170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4">部门新增资产配置表10!$A:$A,部门新增资产配置表10!$1:$1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24519"/>
</workbook>
</file>

<file path=xl/calcChain.xml><?xml version="1.0" encoding="utf-8"?>
<calcChain xmlns="http://schemas.openxmlformats.org/spreadsheetml/2006/main">
  <c r="G5" i="17"/>
  <c r="F5"/>
  <c r="E5"/>
  <c r="A3"/>
  <c r="A2"/>
  <c r="A3" i="16"/>
  <c r="A2"/>
  <c r="A3" i="15"/>
  <c r="A2"/>
  <c r="A3" i="14"/>
  <c r="A2"/>
  <c r="A3" i="13"/>
  <c r="A2"/>
  <c r="A3" i="12"/>
  <c r="A2"/>
  <c r="A3" i="11"/>
  <c r="A2"/>
  <c r="A3" i="10"/>
  <c r="A2"/>
  <c r="A3" i="9"/>
  <c r="A2"/>
  <c r="A3" i="8"/>
  <c r="A2"/>
  <c r="A3" i="7"/>
  <c r="A2"/>
  <c r="A3" i="6"/>
  <c r="A2"/>
  <c r="A3" i="5"/>
  <c r="A2"/>
  <c r="A3" i="4"/>
  <c r="A2"/>
  <c r="A3" i="3"/>
  <c r="A2"/>
  <c r="A3" i="2"/>
  <c r="A2"/>
  <c r="A3" i="1"/>
  <c r="A2"/>
</calcChain>
</file>

<file path=xl/sharedStrings.xml><?xml version="1.0" encoding="utf-8"?>
<sst xmlns="http://schemas.openxmlformats.org/spreadsheetml/2006/main" count="871" uniqueCount="397">
  <si>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</si>
  <si>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</si>
  <si>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</si>
  <si>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</si>
  <si>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</si>
  <si>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</si>
  <si>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</si>
  <si>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</si>
  <si>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</si>
  <si>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</si>
  <si>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</si>
  <si>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</si>
  <si>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</si>
  <si>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</si>
  <si>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</si>
  <si>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</si>
  <si>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</si>
  <si>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</si>
  <si>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</si>
  <si>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</si>
  <si>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</si>
  <si>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</si>
  <si>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</si>
  <si>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</si>
  <si>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</si>
  <si>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</si>
  <si>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</si>
  <si>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</si>
  <si>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</si>
  <si>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</si>
  <si>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</si>
  <si>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</si>
  <si>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</si>
  <si>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</si>
  <si>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</si>
  <si>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</si>
  <si>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</si>
  <si>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</si>
  <si>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</si>
  <si>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</si>
  <si>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</si>
  <si>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</si>
  <si>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</si>
  <si>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</si>
  <si>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</si>
  <si>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</si>
  <si>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</si>
  <si>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</si>
  <si>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</si>
  <si>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</si>
  <si>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</si>
  <si>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</si>
  <si>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</si>
  <si>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</si>
  <si>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</si>
  <si>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</si>
  <si>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</si>
  <si>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</si>
  <si>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</si>
  <si>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</si>
  <si>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</si>
  <si>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</si>
  <si>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</si>
  <si>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</si>
  <si>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</si>
  <si>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</si>
  <si>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</si>
  <si>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</si>
  <si>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</si>
  <si>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207</t>
  </si>
  <si>
    <t>禄劝彝族苗族自治县妇女联合会</t>
  </si>
  <si>
    <t>207001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</si>
  <si>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</si>
  <si>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</si>
  <si>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</si>
  <si>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</si>
  <si>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</si>
  <si>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</si>
  <si>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</si>
  <si>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</si>
  <si>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</si>
  <si>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</si>
  <si>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</si>
  <si>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</si>
  <si>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</si>
  <si>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</si>
  <si>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</si>
  <si>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</si>
  <si>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</si>
  <si>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</si>
  <si>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</si>
  <si>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</si>
  <si>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</si>
  <si>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</si>
  <si>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</si>
  <si>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</si>
  <si>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</si>
  <si>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</si>
  <si>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</si>
  <si>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</si>
  <si>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</si>
  <si>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</si>
  <si>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</si>
  <si>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</si>
  <si>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2012999</t>
  </si>
  <si>
    <t>其他群众团体事务支出</t>
  </si>
  <si>
    <t>20199</t>
  </si>
  <si>
    <t>其他一般公共服务支出</t>
  </si>
  <si>
    <t>2019999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</si>
  <si>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</si>
  <si>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</si>
  <si>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</si>
  <si>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</si>
  <si>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</si>
  <si>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</si>
  <si>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</si>
  <si>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</si>
  <si>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</si>
  <si>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</si>
  <si>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</si>
  <si>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</si>
  <si>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</si>
  <si>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</si>
  <si>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</si>
  <si>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</si>
  <si>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</si>
  <si>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</si>
  <si>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</si>
  <si>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</si>
  <si>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</si>
  <si>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</si>
  <si>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</si>
  <si>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</si>
  <si>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</si>
  <si>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</si>
  <si>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</si>
  <si>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</si>
  <si>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</si>
  <si>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</si>
  <si>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</si>
  <si>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</si>
  <si>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</si>
  <si>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</si>
  <si>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</si>
  <si>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</si>
  <si>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</si>
  <si>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</si>
  <si>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</si>
  <si>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</si>
  <si>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</si>
  <si>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</si>
  <si>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</si>
  <si>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</si>
  <si>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</si>
  <si>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</si>
  <si>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</si>
  <si>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</si>
  <si>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</si>
  <si>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</si>
  <si>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</si>
  <si>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</si>
  <si>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</si>
  <si>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</si>
  <si>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</si>
  <si>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</si>
  <si>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</si>
  <si>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</si>
  <si>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</si>
  <si>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</si>
  <si>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</si>
  <si>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</si>
  <si>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</si>
  <si>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</si>
  <si>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</si>
  <si>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</si>
  <si>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</si>
  <si>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</si>
  <si>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</si>
  <si>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</si>
  <si>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</si>
  <si>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</si>
  <si>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</si>
  <si>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</si>
  <si>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</si>
  <si>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</si>
  <si>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</si>
  <si>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</si>
  <si>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</si>
  <si>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</si>
  <si>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</si>
  <si>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</si>
  <si>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</si>
  <si>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</si>
  <si>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</si>
  <si>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</si>
  <si>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</si>
  <si>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</si>
  <si>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</si>
  <si>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</si>
  <si>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530128210000000000574</t>
  </si>
  <si>
    <t>行政人员支出工资</t>
  </si>
  <si>
    <t>30101</t>
  </si>
  <si>
    <t>基本工资</t>
  </si>
  <si>
    <t>530128210000000000576</t>
  </si>
  <si>
    <t>30113</t>
  </si>
  <si>
    <t>530128210000000000578</t>
  </si>
  <si>
    <t>公务交通补贴</t>
  </si>
  <si>
    <t>30239</t>
  </si>
  <si>
    <t>其他交通费用</t>
  </si>
  <si>
    <t>530128210000000000579</t>
  </si>
  <si>
    <t>工会经费</t>
  </si>
  <si>
    <t>30228</t>
  </si>
  <si>
    <t>530128210000000000580</t>
  </si>
  <si>
    <t>一般公用经费</t>
  </si>
  <si>
    <t>30211</t>
  </si>
  <si>
    <t>差旅费</t>
  </si>
  <si>
    <t>30299</t>
  </si>
  <si>
    <t>其他商品和服务支出</t>
  </si>
  <si>
    <t>530128231100001378743</t>
  </si>
  <si>
    <t>公务员基础绩效奖</t>
  </si>
  <si>
    <t>30103</t>
  </si>
  <si>
    <t>奖金</t>
  </si>
  <si>
    <t>530128231100001378745</t>
  </si>
  <si>
    <t>行政年终一次性奖金</t>
  </si>
  <si>
    <t>530128231100001378769</t>
  </si>
  <si>
    <t>行政人员支出津贴</t>
  </si>
  <si>
    <t>30102</t>
  </si>
  <si>
    <t>津贴补贴</t>
  </si>
  <si>
    <t>530128231100001378781</t>
  </si>
  <si>
    <t>失业保险</t>
  </si>
  <si>
    <t>30112</t>
  </si>
  <si>
    <t>其他社会保障缴费</t>
  </si>
  <si>
    <t>530128231100001378809</t>
  </si>
  <si>
    <t>退休人员医疗保险及医疗统筹</t>
  </si>
  <si>
    <t>30111</t>
  </si>
  <si>
    <t>公务员医疗补助缴费</t>
  </si>
  <si>
    <t>530128231100001379511</t>
  </si>
  <si>
    <t>工伤保险</t>
  </si>
  <si>
    <t>530128231100001379519</t>
  </si>
  <si>
    <t>养老保险缴费</t>
  </si>
  <si>
    <t>30108</t>
  </si>
  <si>
    <t>机关事业单位基本养老保险缴费</t>
  </si>
  <si>
    <t>530128231100001379527</t>
  </si>
  <si>
    <t>医疗保险缴费</t>
  </si>
  <si>
    <t>30110</t>
  </si>
  <si>
    <t>职工基本医疗保险缴费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</si>
  <si>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</si>
  <si>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</si>
  <si>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</si>
  <si>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</si>
  <si>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</si>
  <si>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</si>
  <si>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</si>
  <si>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</si>
  <si>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530128210000000001853</t>
  </si>
  <si>
    <t>县妇联部门业务经费</t>
  </si>
  <si>
    <t>30201</t>
  </si>
  <si>
    <t>办公费</t>
  </si>
  <si>
    <t>530128231100001482870</t>
  </si>
  <si>
    <t>社区基层妇联主席岗位补贴专项资金</t>
  </si>
  <si>
    <t>30305</t>
  </si>
  <si>
    <t>生活补助</t>
  </si>
  <si>
    <t>530128241100002334761</t>
  </si>
  <si>
    <t>召开第十五次妇女代表大会会议经费</t>
  </si>
  <si>
    <t>30215</t>
  </si>
  <si>
    <t>会议费</t>
  </si>
  <si>
    <t>事业发展类</t>
  </si>
  <si>
    <t>530128241100003040331</t>
  </si>
  <si>
    <t>2023年度省级就业创业及农村劳动力转移专项资金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</si>
  <si>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</si>
  <si>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</si>
  <si>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</si>
  <si>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</si>
  <si>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</si>
  <si>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</si>
  <si>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</si>
  <si>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</si>
  <si>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</si>
  <si>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</si>
  <si>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</si>
  <si>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</si>
  <si>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保障七个社区妇联主席正常运转</t>
  </si>
  <si>
    <t>产出指标</t>
  </si>
  <si>
    <t>数量指标</t>
  </si>
  <si>
    <t>获补对象数</t>
  </si>
  <si>
    <t>=</t>
  </si>
  <si>
    <t>人(人次、家)</t>
  </si>
  <si>
    <t>定量指标</t>
  </si>
  <si>
    <t>反映获补助人员</t>
  </si>
  <si>
    <t>质量指标</t>
  </si>
  <si>
    <t>补助社会化发放率</t>
  </si>
  <si>
    <t>100</t>
  </si>
  <si>
    <t>%</t>
  </si>
  <si>
    <t>反映补助资金社会化发放的比例情况。
补助社会化发放率=采用社会化发放的补助资金数/发放补助资金总额*100%</t>
  </si>
  <si>
    <t>效益指标</t>
  </si>
  <si>
    <t>社会效益</t>
  </si>
  <si>
    <t>政策知晓率</t>
  </si>
  <si>
    <t>妇联主席工作开展正常</t>
  </si>
  <si>
    <t>是/否</t>
  </si>
  <si>
    <t>定性指标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</si>
  <si>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</si>
  <si>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</si>
  <si>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</si>
  <si>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</si>
  <si>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&gt;=</t>
  </si>
  <si>
    <t>90</t>
  </si>
  <si>
    <t>反映获补助受益对象的满意程度。</t>
  </si>
  <si>
    <t>县妇联部门业务费</t>
  </si>
  <si>
    <t>基层妇联干部培训班</t>
  </si>
  <si>
    <t>期</t>
  </si>
  <si>
    <t>“三八”活动、“六一”活动</t>
  </si>
  <si>
    <t>全县开展三八维权周宣传活动全覆盖</t>
  </si>
  <si>
    <t>妇联工作促进妇女全面发展、维护妇女儿童合法权益、提高妇女素质的作用
较大</t>
  </si>
  <si>
    <t>较大
较大</t>
  </si>
  <si>
    <t>妇联工作促进妇女全面发展、维护妇女儿童合法权益、提高妇女素质的作用</t>
  </si>
  <si>
    <t>满意度</t>
  </si>
  <si>
    <t>确保顺利召开第十五次妇女代表大会</t>
  </si>
  <si>
    <t>会议次数</t>
  </si>
  <si>
    <t>次</t>
  </si>
  <si>
    <t>反映预算部门（单位）组织开展各类会议的总次数。</t>
  </si>
  <si>
    <t>会议人次</t>
  </si>
  <si>
    <t>280</t>
  </si>
  <si>
    <t>人次</t>
  </si>
  <si>
    <t>反映预算部门（单位）组织开展各类会议的参与人次。</t>
  </si>
  <si>
    <t>会议天数</t>
  </si>
  <si>
    <t>天</t>
  </si>
  <si>
    <t>反映预算部门（单位）组织开展各类会议的总天数。</t>
  </si>
  <si>
    <t>是否纳入年度计划</t>
  </si>
  <si>
    <t>纳入</t>
  </si>
  <si>
    <t>反映会议是否纳入部门的年度计划。</t>
  </si>
  <si>
    <t>促进基层妇女代表履职</t>
  </si>
  <si>
    <t>促进</t>
  </si>
  <si>
    <t>反映基层妇女代表履职情况</t>
  </si>
  <si>
    <t>参会人员满意度</t>
  </si>
  <si>
    <t>反映参会人员对会议开展的满意度。参会人员满意度=（参会满意人数/问卷调查人数）*100%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</si>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</sst>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5">
    <numFmt numFmtId="176" formatCode="#,##0.00;\-#,##0.00;;@"/>
    <numFmt numFmtId="177" formatCode="#,##0;\-#,##0;;@"/>
    <numFmt numFmtId="178" formatCode="hh:mm:ss"/>
    <numFmt numFmtId="179" formatCode="yyyy\-mm\-dd"/>
    <numFmt numFmtId="180" formatCode="yyyy\-mm\-dd\ hh:mm:ss"/>
  </numFmts>
  <fonts count="17">
    <font>
      <sz val="11"/>
      <color theme="1"/>
      <name val="宋体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</font>
    <font>
      <sz val="9.75"/>
      <color rgb="FF000000"/>
      <name val="SimSun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23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80" fontId="1" fillId="0" borderId="2">
      <alignment horizontal="right" vertical="center"/>
    </xf>
    <xf numFmtId="10" fontId="1" fillId="0" borderId="2">
      <alignment horizontal="right" vertical="center"/>
    </xf>
    <xf numFmtId="177" fontId="1" fillId="0" borderId="2">
      <alignment horizontal="right" vertical="center"/>
    </xf>
  </cellStyleXfs>
  <cellXfs count="228">
    <xf numFmtId="0" fontId="0" fillId="0" borderId="1" xfId="0" applyFont="1" applyBorder="1"/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2"/>
    </xf>
    <xf numFmtId="0" fontId="5" fillId="0" borderId="1" xfId="0" applyFont="1" applyBorder="1" applyProtection="1"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49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49" fontId="7" fillId="0" borderId="2" xfId="2" applyNumberFormat="1" applyFont="1" applyBorder="1">
      <alignment horizontal="left" vertical="center" wrapText="1"/>
    </xf>
    <xf numFmtId="49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right"/>
      <protection locked="0"/>
    </xf>
    <xf numFmtId="49" fontId="15" fillId="0" borderId="1" xfId="0" applyNumberFormat="1" applyFont="1" applyBorder="1" applyProtection="1">
      <protection locked="0"/>
    </xf>
    <xf numFmtId="0" fontId="11" fillId="0" borderId="3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77" fontId="7" fillId="0" borderId="2" xfId="7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 applyBorder="1">
      <alignment horizontal="right" vertical="center"/>
    </xf>
    <xf numFmtId="4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4" fillId="2" borderId="1" xfId="0" quotePrefix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right" vertical="center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2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10" fillId="0" borderId="1" xfId="0" quotePrefix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left" vertical="center"/>
    </xf>
    <xf numFmtId="176" fontId="7" fillId="0" borderId="15" xfId="0" applyNumberFormat="1" applyFont="1" applyBorder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1" xfId="0" quotePrefix="1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>
      <alignment horizontal="center" vertical="center"/>
    </xf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6"/>
  <sheetViews>
    <sheetView showGridLines="0" showZeros="0" workbookViewId="0"/>
  </sheetViews>
  <sheetFormatPr defaultColWidth="8.62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87" t="str">
        <f>"2025"&amp;"年部门财务收支预算总表"</f>
        <v>2025年部门财务收支预算总表</v>
      </c>
      <c r="B2" s="88"/>
      <c r="C2" s="88"/>
      <c r="D2" s="88"/>
    </row>
    <row r="3" spans="1:4" ht="17.25" customHeight="1">
      <c r="A3" s="89" t="str">
        <f>"单位名称："&amp;"禄劝彝族苗族自治县妇女联合会"</f>
        <v>单位名称：禄劝彝族苗族自治县妇女联合会</v>
      </c>
      <c r="B3" s="90"/>
      <c r="D3" s="3" t="s">
        <v>1</v>
      </c>
    </row>
    <row r="4" spans="1:4" ht="23.25" customHeight="1">
      <c r="A4" s="91" t="s">
        <v>2</v>
      </c>
      <c r="B4" s="92"/>
      <c r="C4" s="91" t="s">
        <v>3</v>
      </c>
      <c r="D4" s="92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1616809.89</v>
      </c>
      <c r="C6" s="5" t="s">
        <v>8</v>
      </c>
      <c r="D6" s="6">
        <v>1230343.22</v>
      </c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/>
      <c r="C9" s="7" t="s">
        <v>14</v>
      </c>
      <c r="D9" s="6"/>
    </row>
    <row r="10" spans="1:4" ht="17.25" customHeight="1">
      <c r="A10" s="5" t="s">
        <v>15</v>
      </c>
      <c r="B10" s="6"/>
      <c r="C10" s="7" t="s">
        <v>16</v>
      </c>
      <c r="D10" s="6"/>
    </row>
    <row r="11" spans="1:4" ht="17.25" customHeight="1">
      <c r="A11" s="5" t="s">
        <v>17</v>
      </c>
      <c r="B11" s="6"/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/>
      <c r="C13" s="8" t="s">
        <v>22</v>
      </c>
      <c r="D13" s="6">
        <v>138490.85</v>
      </c>
    </row>
    <row r="14" spans="1:4" ht="17.25" customHeight="1">
      <c r="A14" s="5" t="s">
        <v>23</v>
      </c>
      <c r="B14" s="6"/>
      <c r="C14" s="8" t="s">
        <v>24</v>
      </c>
      <c r="D14" s="6">
        <v>136222.39999999999</v>
      </c>
    </row>
    <row r="15" spans="1:4" ht="17.25" customHeight="1">
      <c r="A15" s="5" t="s">
        <v>25</v>
      </c>
      <c r="B15" s="6"/>
      <c r="C15" s="8" t="s">
        <v>26</v>
      </c>
      <c r="D15" s="6"/>
    </row>
    <row r="16" spans="1:4" ht="17.25" customHeight="1">
      <c r="A16" s="9"/>
      <c r="B16" s="6"/>
      <c r="C16" s="8" t="s">
        <v>27</v>
      </c>
      <c r="D16" s="6"/>
    </row>
    <row r="17" spans="1:4" ht="17.25" customHeight="1">
      <c r="A17" s="10"/>
      <c r="B17" s="6"/>
      <c r="C17" s="8" t="s">
        <v>28</v>
      </c>
      <c r="D17" s="6"/>
    </row>
    <row r="18" spans="1:4" ht="17.25" customHeight="1">
      <c r="A18" s="10"/>
      <c r="B18" s="6"/>
      <c r="C18" s="8" t="s">
        <v>29</v>
      </c>
      <c r="D18" s="6"/>
    </row>
    <row r="19" spans="1:4" ht="17.25" customHeight="1">
      <c r="A19" s="10"/>
      <c r="B19" s="6"/>
      <c r="C19" s="8" t="s">
        <v>30</v>
      </c>
      <c r="D19" s="6"/>
    </row>
    <row r="20" spans="1:4" ht="17.25" customHeight="1">
      <c r="A20" s="10"/>
      <c r="B20" s="6"/>
      <c r="C20" s="8" t="s">
        <v>31</v>
      </c>
      <c r="D20" s="6"/>
    </row>
    <row r="21" spans="1:4" ht="17.25" customHeight="1">
      <c r="A21" s="10"/>
      <c r="B21" s="6"/>
      <c r="C21" s="8" t="s">
        <v>32</v>
      </c>
      <c r="D21" s="6"/>
    </row>
    <row r="22" spans="1:4" ht="17.25" customHeight="1">
      <c r="A22" s="10"/>
      <c r="B22" s="6"/>
      <c r="C22" s="8" t="s">
        <v>33</v>
      </c>
      <c r="D22" s="6"/>
    </row>
    <row r="23" spans="1:4" ht="17.25" customHeight="1">
      <c r="A23" s="10"/>
      <c r="B23" s="6"/>
      <c r="C23" s="8" t="s">
        <v>34</v>
      </c>
      <c r="D23" s="6"/>
    </row>
    <row r="24" spans="1:4" ht="17.25" customHeight="1">
      <c r="A24" s="10"/>
      <c r="B24" s="6"/>
      <c r="C24" s="8" t="s">
        <v>35</v>
      </c>
      <c r="D24" s="6">
        <v>113174.64</v>
      </c>
    </row>
    <row r="25" spans="1:4" ht="17.25" customHeight="1">
      <c r="A25" s="10"/>
      <c r="B25" s="6"/>
      <c r="C25" s="8" t="s">
        <v>36</v>
      </c>
      <c r="D25" s="6"/>
    </row>
    <row r="26" spans="1:4" ht="17.25" customHeight="1">
      <c r="A26" s="10"/>
      <c r="B26" s="6"/>
      <c r="C26" s="9" t="s">
        <v>37</v>
      </c>
      <c r="D26" s="6"/>
    </row>
    <row r="27" spans="1:4" ht="17.25" customHeight="1">
      <c r="A27" s="10"/>
      <c r="B27" s="6"/>
      <c r="C27" s="8" t="s">
        <v>38</v>
      </c>
      <c r="D27" s="6"/>
    </row>
    <row r="28" spans="1:4" ht="16.5" customHeight="1">
      <c r="A28" s="10"/>
      <c r="B28" s="6"/>
      <c r="C28" s="8" t="s">
        <v>39</v>
      </c>
      <c r="D28" s="6"/>
    </row>
    <row r="29" spans="1:4" ht="16.5" customHeight="1">
      <c r="A29" s="10"/>
      <c r="B29" s="6"/>
      <c r="C29" s="9" t="s">
        <v>40</v>
      </c>
      <c r="D29" s="6"/>
    </row>
    <row r="30" spans="1:4" ht="17.25" customHeight="1">
      <c r="A30" s="10"/>
      <c r="B30" s="6"/>
      <c r="C30" s="9" t="s">
        <v>41</v>
      </c>
      <c r="D30" s="6"/>
    </row>
    <row r="31" spans="1:4" ht="17.25" customHeight="1">
      <c r="A31" s="10"/>
      <c r="B31" s="6"/>
      <c r="C31" s="8" t="s">
        <v>42</v>
      </c>
      <c r="D31" s="6"/>
    </row>
    <row r="32" spans="1:4" ht="16.5" customHeight="1">
      <c r="A32" s="10" t="s">
        <v>43</v>
      </c>
      <c r="B32" s="6">
        <v>1616809.89</v>
      </c>
      <c r="C32" s="10" t="s">
        <v>44</v>
      </c>
      <c r="D32" s="6">
        <v>1618231.11</v>
      </c>
    </row>
    <row r="33" spans="1:4" ht="16.5" customHeight="1">
      <c r="A33" s="9" t="s">
        <v>45</v>
      </c>
      <c r="B33" s="6">
        <v>1421.22</v>
      </c>
      <c r="C33" s="9" t="s">
        <v>46</v>
      </c>
      <c r="D33" s="6"/>
    </row>
    <row r="34" spans="1:4" ht="16.5" customHeight="1">
      <c r="A34" s="8" t="s">
        <v>47</v>
      </c>
      <c r="B34" s="6">
        <v>1421.22</v>
      </c>
      <c r="C34" s="8" t="s">
        <v>47</v>
      </c>
      <c r="D34" s="6"/>
    </row>
    <row r="35" spans="1:4" ht="16.5" customHeight="1">
      <c r="A35" s="8" t="s">
        <v>48</v>
      </c>
      <c r="B35" s="6"/>
      <c r="C35" s="8" t="s">
        <v>49</v>
      </c>
      <c r="D35" s="6"/>
    </row>
    <row r="36" spans="1:4" ht="16.5" customHeight="1">
      <c r="A36" s="11" t="s">
        <v>50</v>
      </c>
      <c r="B36" s="6">
        <v>1618231.11</v>
      </c>
      <c r="C36" s="11" t="s">
        <v>51</v>
      </c>
      <c r="D36" s="6">
        <v>1618231.11</v>
      </c>
    </row>
  </sheetData>
  <mergeCells count="4">
    <mergeCell ref="A2:D2"/>
    <mergeCell ref="A3:B3"/>
    <mergeCell ref="A4:B4"/>
    <mergeCell ref="C4:D4"/>
  </mergeCells>
  <phoneticPr fontId="16" type="noConversion"/>
  <printOptions horizontalCentered="1"/>
  <pageMargins left="0.96" right="0.96" top="0.72" bottom="0.72" header="0" footer="0"/>
  <pageSetup paperSize="9" orientation="landscape" r:id="rId1"/>
  <headerFooter>
    <oddFooter>&amp;L&amp;C第&amp;P页，共&amp;N页&amp;R&amp;N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9"/>
  <sheetViews>
    <sheetView showZeros="0" workbookViewId="0"/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59">
        <v>1</v>
      </c>
      <c r="B1" s="60">
        <v>0</v>
      </c>
      <c r="C1" s="59">
        <v>1</v>
      </c>
      <c r="D1" s="30"/>
      <c r="E1" s="30"/>
      <c r="F1" s="52" t="s">
        <v>335</v>
      </c>
    </row>
    <row r="2" spans="1:6" ht="42" customHeight="1">
      <c r="A2" s="177" t="str">
        <f>"2025"&amp;"年部门政府性基金预算支出预算表"</f>
        <v>2025年部门政府性基金预算支出预算表</v>
      </c>
      <c r="B2" s="178" t="s">
        <v>336</v>
      </c>
      <c r="C2" s="179"/>
      <c r="D2" s="124"/>
      <c r="E2" s="124"/>
      <c r="F2" s="124"/>
    </row>
    <row r="3" spans="1:6" ht="13.5" customHeight="1">
      <c r="A3" s="159" t="str">
        <f>"单位名称："&amp;"禄劝彝族苗族自治县妇女联合会"</f>
        <v>单位名称：禄劝彝族苗族自治县妇女联合会</v>
      </c>
      <c r="B3" s="159" t="s">
        <v>337</v>
      </c>
      <c r="C3" s="183"/>
      <c r="D3" s="30"/>
      <c r="E3" s="30"/>
      <c r="F3" s="52" t="s">
        <v>1</v>
      </c>
    </row>
    <row r="4" spans="1:6" ht="19.5" customHeight="1">
      <c r="A4" s="134" t="s">
        <v>182</v>
      </c>
      <c r="B4" s="181" t="s">
        <v>73</v>
      </c>
      <c r="C4" s="134" t="s">
        <v>74</v>
      </c>
      <c r="D4" s="165" t="s">
        <v>338</v>
      </c>
      <c r="E4" s="132"/>
      <c r="F4" s="133"/>
    </row>
    <row r="5" spans="1:6" ht="18.75" customHeight="1">
      <c r="A5" s="163"/>
      <c r="B5" s="182"/>
      <c r="C5" s="163"/>
      <c r="D5" s="61" t="s">
        <v>55</v>
      </c>
      <c r="E5" s="48" t="s">
        <v>76</v>
      </c>
      <c r="F5" s="61" t="s">
        <v>77</v>
      </c>
    </row>
    <row r="6" spans="1:6" ht="18.75" customHeight="1">
      <c r="A6" s="56">
        <v>1</v>
      </c>
      <c r="B6" s="62" t="s">
        <v>84</v>
      </c>
      <c r="C6" s="56">
        <v>3</v>
      </c>
      <c r="D6" s="33">
        <v>4</v>
      </c>
      <c r="E6" s="33">
        <v>5</v>
      </c>
      <c r="F6" s="33">
        <v>6</v>
      </c>
    </row>
    <row r="7" spans="1:6" ht="21" customHeight="1">
      <c r="A7" s="15"/>
      <c r="B7" s="15"/>
      <c r="C7" s="15"/>
      <c r="D7" s="6"/>
      <c r="E7" s="6"/>
      <c r="F7" s="6"/>
    </row>
    <row r="8" spans="1:6" ht="21" customHeight="1">
      <c r="A8" s="15"/>
      <c r="B8" s="15"/>
      <c r="C8" s="15"/>
      <c r="D8" s="6"/>
      <c r="E8" s="6"/>
      <c r="F8" s="6"/>
    </row>
    <row r="9" spans="1:6" ht="18.75" customHeight="1">
      <c r="A9" s="101" t="s">
        <v>172</v>
      </c>
      <c r="B9" s="101" t="s">
        <v>172</v>
      </c>
      <c r="C9" s="180" t="s">
        <v>172</v>
      </c>
      <c r="D9" s="6"/>
      <c r="E9" s="6"/>
      <c r="F9" s="6"/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16" type="noConversion"/>
  <printOptions horizontalCentered="1"/>
  <pageMargins left="0.37" right="0.37" top="0.56000000000000005" bottom="0.56000000000000005" header="0.48" footer="0.48"/>
  <pageSetup paperSize="9" scale="98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S10"/>
  <sheetViews>
    <sheetView showZeros="0" workbookViewId="0"/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3"/>
      <c r="C1" s="43"/>
      <c r="R1" s="44"/>
      <c r="S1" s="44" t="s">
        <v>339</v>
      </c>
    </row>
    <row r="2" spans="1:19" ht="41.25" customHeight="1">
      <c r="A2" s="195" t="str">
        <f>"2025"&amp;"年部门政府采购预算表"</f>
        <v>2025年部门政府采购预算表</v>
      </c>
      <c r="B2" s="157"/>
      <c r="C2" s="157"/>
      <c r="D2" s="158"/>
      <c r="E2" s="158"/>
      <c r="F2" s="158"/>
      <c r="G2" s="158"/>
      <c r="H2" s="158"/>
      <c r="I2" s="158"/>
      <c r="J2" s="158"/>
      <c r="K2" s="158"/>
      <c r="L2" s="158"/>
      <c r="M2" s="157"/>
      <c r="N2" s="158"/>
      <c r="O2" s="158"/>
      <c r="P2" s="157"/>
      <c r="Q2" s="158"/>
      <c r="R2" s="157"/>
      <c r="S2" s="157"/>
    </row>
    <row r="3" spans="1:19" ht="18.75" customHeight="1">
      <c r="A3" s="139" t="str">
        <f>"单位名称："&amp;"禄劝彝族苗族自治县妇女联合会"</f>
        <v>单位名称：禄劝彝族苗族自治县妇女联合会</v>
      </c>
      <c r="B3" s="198"/>
      <c r="C3" s="198"/>
      <c r="D3" s="199"/>
      <c r="E3" s="199"/>
      <c r="F3" s="199"/>
      <c r="G3" s="199"/>
      <c r="H3" s="199"/>
      <c r="I3" s="46"/>
      <c r="J3" s="46"/>
      <c r="K3" s="46"/>
      <c r="L3" s="46"/>
      <c r="R3" s="63"/>
      <c r="S3" s="52" t="s">
        <v>1</v>
      </c>
    </row>
    <row r="4" spans="1:19" ht="15.75" customHeight="1">
      <c r="A4" s="168" t="s">
        <v>181</v>
      </c>
      <c r="B4" s="189" t="s">
        <v>182</v>
      </c>
      <c r="C4" s="189" t="s">
        <v>340</v>
      </c>
      <c r="D4" s="196" t="s">
        <v>341</v>
      </c>
      <c r="E4" s="196" t="s">
        <v>342</v>
      </c>
      <c r="F4" s="196" t="s">
        <v>343</v>
      </c>
      <c r="G4" s="196" t="s">
        <v>344</v>
      </c>
      <c r="H4" s="196" t="s">
        <v>345</v>
      </c>
      <c r="I4" s="197" t="s">
        <v>189</v>
      </c>
      <c r="J4" s="197"/>
      <c r="K4" s="197"/>
      <c r="L4" s="197"/>
      <c r="M4" s="151"/>
      <c r="N4" s="197"/>
      <c r="O4" s="197"/>
      <c r="P4" s="150"/>
      <c r="Q4" s="197"/>
      <c r="R4" s="151"/>
      <c r="S4" s="152"/>
    </row>
    <row r="5" spans="1:19" ht="17.25" customHeight="1">
      <c r="A5" s="171"/>
      <c r="B5" s="190"/>
      <c r="C5" s="190"/>
      <c r="D5" s="187"/>
      <c r="E5" s="187"/>
      <c r="F5" s="187"/>
      <c r="G5" s="187"/>
      <c r="H5" s="187"/>
      <c r="I5" s="187" t="s">
        <v>55</v>
      </c>
      <c r="J5" s="187" t="s">
        <v>58</v>
      </c>
      <c r="K5" s="187" t="s">
        <v>346</v>
      </c>
      <c r="L5" s="187" t="s">
        <v>347</v>
      </c>
      <c r="M5" s="200" t="s">
        <v>348</v>
      </c>
      <c r="N5" s="192" t="s">
        <v>349</v>
      </c>
      <c r="O5" s="192"/>
      <c r="P5" s="193"/>
      <c r="Q5" s="192"/>
      <c r="R5" s="194"/>
      <c r="S5" s="191"/>
    </row>
    <row r="6" spans="1:19" ht="54" customHeight="1">
      <c r="A6" s="172"/>
      <c r="B6" s="191"/>
      <c r="C6" s="191"/>
      <c r="D6" s="188"/>
      <c r="E6" s="188"/>
      <c r="F6" s="188"/>
      <c r="G6" s="188"/>
      <c r="H6" s="188"/>
      <c r="I6" s="188"/>
      <c r="J6" s="188" t="s">
        <v>57</v>
      </c>
      <c r="K6" s="188"/>
      <c r="L6" s="188"/>
      <c r="M6" s="201"/>
      <c r="N6" s="65" t="s">
        <v>57</v>
      </c>
      <c r="O6" s="65" t="s">
        <v>64</v>
      </c>
      <c r="P6" s="64" t="s">
        <v>65</v>
      </c>
      <c r="Q6" s="65" t="s">
        <v>66</v>
      </c>
      <c r="R6" s="66" t="s">
        <v>67</v>
      </c>
      <c r="S6" s="64" t="s">
        <v>68</v>
      </c>
    </row>
    <row r="7" spans="1:19" ht="18" customHeight="1">
      <c r="A7" s="67">
        <v>1</v>
      </c>
      <c r="B7" s="67" t="s">
        <v>84</v>
      </c>
      <c r="C7" s="68">
        <v>3</v>
      </c>
      <c r="D7" s="68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  <c r="R7" s="67">
        <v>18</v>
      </c>
      <c r="S7" s="67">
        <v>19</v>
      </c>
    </row>
    <row r="8" spans="1:19" ht="21" customHeight="1">
      <c r="A8" s="69"/>
      <c r="B8" s="70"/>
      <c r="C8" s="70"/>
      <c r="D8" s="71"/>
      <c r="E8" s="71"/>
      <c r="F8" s="71"/>
      <c r="G8" s="7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21" customHeight="1">
      <c r="A9" s="184" t="s">
        <v>172</v>
      </c>
      <c r="B9" s="185"/>
      <c r="C9" s="185"/>
      <c r="D9" s="186"/>
      <c r="E9" s="186"/>
      <c r="F9" s="186"/>
      <c r="G9" s="94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21" customHeight="1">
      <c r="A10" s="202" t="s">
        <v>350</v>
      </c>
      <c r="B10" s="203"/>
      <c r="C10" s="203"/>
      <c r="D10" s="202"/>
      <c r="E10" s="202"/>
      <c r="F10" s="202"/>
      <c r="G10" s="204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</row>
  </sheetData>
  <mergeCells count="19">
    <mergeCell ref="A10:S10"/>
    <mergeCell ref="A2:S2"/>
    <mergeCell ref="A4:A6"/>
    <mergeCell ref="D4:D6"/>
    <mergeCell ref="E4:E6"/>
    <mergeCell ref="F4:F6"/>
    <mergeCell ref="G4:G6"/>
    <mergeCell ref="H4:H6"/>
    <mergeCell ref="I4:S4"/>
    <mergeCell ref="K5:K6"/>
    <mergeCell ref="L5:L6"/>
    <mergeCell ref="A3:H3"/>
    <mergeCell ref="M5:M6"/>
    <mergeCell ref="I5:I6"/>
    <mergeCell ref="A9:G9"/>
    <mergeCell ref="J5:J6"/>
    <mergeCell ref="C4:C6"/>
    <mergeCell ref="B4:B6"/>
    <mergeCell ref="N5:S5"/>
  </mergeCells>
  <phoneticPr fontId="16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T9"/>
  <sheetViews>
    <sheetView showZeros="0" topLeftCell="H1" workbookViewId="0"/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73"/>
      <c r="B1" s="43"/>
      <c r="C1" s="43"/>
      <c r="D1" s="43"/>
      <c r="E1" s="43"/>
      <c r="F1" s="43"/>
      <c r="G1" s="43"/>
      <c r="H1" s="73"/>
      <c r="I1" s="73"/>
      <c r="J1" s="73"/>
      <c r="K1" s="73"/>
      <c r="L1" s="73"/>
      <c r="M1" s="73"/>
      <c r="N1" s="74"/>
      <c r="O1" s="73"/>
      <c r="P1" s="73"/>
      <c r="Q1" s="43"/>
      <c r="R1" s="73"/>
      <c r="S1" s="75"/>
      <c r="T1" s="75" t="s">
        <v>351</v>
      </c>
    </row>
    <row r="2" spans="1:20" ht="41.25" customHeight="1">
      <c r="A2" s="206" t="str">
        <f>"2025"&amp;"年部门政府购买服务预算表"</f>
        <v>2025年部门政府购买服务预算表</v>
      </c>
      <c r="B2" s="157"/>
      <c r="C2" s="157"/>
      <c r="D2" s="157"/>
      <c r="E2" s="157"/>
      <c r="F2" s="157"/>
      <c r="G2" s="157"/>
      <c r="H2" s="207"/>
      <c r="I2" s="207"/>
      <c r="J2" s="207"/>
      <c r="K2" s="207"/>
      <c r="L2" s="207"/>
      <c r="M2" s="207"/>
      <c r="N2" s="208"/>
      <c r="O2" s="207"/>
      <c r="P2" s="207"/>
      <c r="Q2" s="157"/>
      <c r="R2" s="207"/>
      <c r="S2" s="208"/>
      <c r="T2" s="157"/>
    </row>
    <row r="3" spans="1:20" ht="22.5" customHeight="1">
      <c r="A3" s="209" t="str">
        <f>"单位名称："&amp;"禄劝彝族苗族自治县妇女联合会"</f>
        <v>单位名称：禄劝彝族苗族自治县妇女联合会</v>
      </c>
      <c r="B3" s="198"/>
      <c r="C3" s="198"/>
      <c r="D3" s="198"/>
      <c r="E3" s="198"/>
      <c r="F3" s="198"/>
      <c r="G3" s="198"/>
      <c r="H3" s="210"/>
      <c r="I3" s="210"/>
      <c r="J3" s="76"/>
      <c r="K3" s="76"/>
      <c r="L3" s="76"/>
      <c r="M3" s="76"/>
      <c r="N3" s="74"/>
      <c r="O3" s="73"/>
      <c r="P3" s="73"/>
      <c r="Q3" s="43"/>
      <c r="R3" s="73"/>
      <c r="S3" s="77"/>
      <c r="T3" s="75" t="s">
        <v>1</v>
      </c>
    </row>
    <row r="4" spans="1:20" ht="24" customHeight="1">
      <c r="A4" s="168" t="s">
        <v>181</v>
      </c>
      <c r="B4" s="189" t="s">
        <v>182</v>
      </c>
      <c r="C4" s="189" t="s">
        <v>340</v>
      </c>
      <c r="D4" s="189" t="s">
        <v>352</v>
      </c>
      <c r="E4" s="189" t="s">
        <v>353</v>
      </c>
      <c r="F4" s="189" t="s">
        <v>354</v>
      </c>
      <c r="G4" s="189" t="s">
        <v>355</v>
      </c>
      <c r="H4" s="196" t="s">
        <v>356</v>
      </c>
      <c r="I4" s="196" t="s">
        <v>357</v>
      </c>
      <c r="J4" s="197" t="s">
        <v>189</v>
      </c>
      <c r="K4" s="197"/>
      <c r="L4" s="197"/>
      <c r="M4" s="197"/>
      <c r="N4" s="151"/>
      <c r="O4" s="197"/>
      <c r="P4" s="197"/>
      <c r="Q4" s="150"/>
      <c r="R4" s="197"/>
      <c r="S4" s="151"/>
      <c r="T4" s="152"/>
    </row>
    <row r="5" spans="1:20" ht="24" customHeight="1">
      <c r="A5" s="171"/>
      <c r="B5" s="190"/>
      <c r="C5" s="190"/>
      <c r="D5" s="190"/>
      <c r="E5" s="190"/>
      <c r="F5" s="190"/>
      <c r="G5" s="190"/>
      <c r="H5" s="187"/>
      <c r="I5" s="187"/>
      <c r="J5" s="187" t="s">
        <v>55</v>
      </c>
      <c r="K5" s="187" t="s">
        <v>58</v>
      </c>
      <c r="L5" s="187" t="s">
        <v>346</v>
      </c>
      <c r="M5" s="187" t="s">
        <v>347</v>
      </c>
      <c r="N5" s="200" t="s">
        <v>348</v>
      </c>
      <c r="O5" s="192" t="s">
        <v>349</v>
      </c>
      <c r="P5" s="192"/>
      <c r="Q5" s="193"/>
      <c r="R5" s="192"/>
      <c r="S5" s="194"/>
      <c r="T5" s="191"/>
    </row>
    <row r="6" spans="1:20" ht="54" customHeight="1">
      <c r="A6" s="172"/>
      <c r="B6" s="191"/>
      <c r="C6" s="191"/>
      <c r="D6" s="191"/>
      <c r="E6" s="191"/>
      <c r="F6" s="191"/>
      <c r="G6" s="191"/>
      <c r="H6" s="188"/>
      <c r="I6" s="188"/>
      <c r="J6" s="188"/>
      <c r="K6" s="188" t="s">
        <v>57</v>
      </c>
      <c r="L6" s="188"/>
      <c r="M6" s="188"/>
      <c r="N6" s="201"/>
      <c r="O6" s="65" t="s">
        <v>57</v>
      </c>
      <c r="P6" s="65" t="s">
        <v>64</v>
      </c>
      <c r="Q6" s="64" t="s">
        <v>65</v>
      </c>
      <c r="R6" s="65" t="s">
        <v>66</v>
      </c>
      <c r="S6" s="66" t="s">
        <v>67</v>
      </c>
      <c r="T6" s="64" t="s">
        <v>68</v>
      </c>
    </row>
    <row r="7" spans="1:20" ht="17.25" customHeight="1">
      <c r="A7" s="32">
        <v>1</v>
      </c>
      <c r="B7" s="64">
        <v>2</v>
      </c>
      <c r="C7" s="32">
        <v>3</v>
      </c>
      <c r="D7" s="32">
        <v>4</v>
      </c>
      <c r="E7" s="64">
        <v>5</v>
      </c>
      <c r="F7" s="32">
        <v>6</v>
      </c>
      <c r="G7" s="32">
        <v>7</v>
      </c>
      <c r="H7" s="64">
        <v>8</v>
      </c>
      <c r="I7" s="32">
        <v>9</v>
      </c>
      <c r="J7" s="32">
        <v>10</v>
      </c>
      <c r="K7" s="64">
        <v>11</v>
      </c>
      <c r="L7" s="32">
        <v>12</v>
      </c>
      <c r="M7" s="32">
        <v>13</v>
      </c>
      <c r="N7" s="64">
        <v>14</v>
      </c>
      <c r="O7" s="32">
        <v>15</v>
      </c>
      <c r="P7" s="32">
        <v>16</v>
      </c>
      <c r="Q7" s="64">
        <v>17</v>
      </c>
      <c r="R7" s="32">
        <v>18</v>
      </c>
      <c r="S7" s="32">
        <v>19</v>
      </c>
      <c r="T7" s="32">
        <v>20</v>
      </c>
    </row>
    <row r="8" spans="1:20" ht="21" customHeight="1">
      <c r="A8" s="50"/>
      <c r="B8" s="50"/>
      <c r="C8" s="50"/>
      <c r="D8" s="50"/>
      <c r="E8" s="50"/>
      <c r="F8" s="50"/>
      <c r="G8" s="50"/>
      <c r="H8" s="50"/>
      <c r="I8" s="50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1" customHeight="1">
      <c r="A9" s="184" t="s">
        <v>172</v>
      </c>
      <c r="B9" s="185"/>
      <c r="C9" s="185"/>
      <c r="D9" s="185"/>
      <c r="E9" s="185"/>
      <c r="F9" s="185"/>
      <c r="G9" s="185"/>
      <c r="H9" s="186"/>
      <c r="I9" s="107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9">
    <mergeCell ref="A2:T2"/>
    <mergeCell ref="A4:A6"/>
    <mergeCell ref="H4:H6"/>
    <mergeCell ref="I4:I6"/>
    <mergeCell ref="J4:T4"/>
    <mergeCell ref="L5:L6"/>
    <mergeCell ref="M5:M6"/>
    <mergeCell ref="A3:I3"/>
    <mergeCell ref="N5:N6"/>
    <mergeCell ref="J5:J6"/>
    <mergeCell ref="O5:T5"/>
    <mergeCell ref="A9:I9"/>
    <mergeCell ref="K5:K6"/>
    <mergeCell ref="B4:B6"/>
    <mergeCell ref="C4:C6"/>
    <mergeCell ref="F4:F6"/>
    <mergeCell ref="G4:G6"/>
    <mergeCell ref="D4:D6"/>
    <mergeCell ref="E4:E6"/>
  </mergeCells>
  <phoneticPr fontId="16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X8"/>
  <sheetViews>
    <sheetView showZeros="0" workbookViewId="0"/>
  </sheetViews>
  <sheetFormatPr defaultColWidth="9.125" defaultRowHeight="14.25" customHeight="1"/>
  <cols>
    <col min="1" max="1" width="37.75" customWidth="1"/>
    <col min="2" max="24" width="20" customWidth="1"/>
  </cols>
  <sheetData>
    <row r="1" spans="1:24" ht="17.25" customHeight="1">
      <c r="D1" s="28"/>
      <c r="W1" s="44"/>
      <c r="X1" s="44" t="s">
        <v>358</v>
      </c>
    </row>
    <row r="2" spans="1:24" ht="41.25" customHeight="1">
      <c r="A2" s="195" t="str">
        <f>"2025"&amp;"年对下转移支付预算表"</f>
        <v>2025年对下转移支付预算表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7"/>
      <c r="X2" s="157"/>
    </row>
    <row r="3" spans="1:24" ht="18" customHeight="1">
      <c r="A3" s="209" t="str">
        <f>"单位名称："&amp;"禄劝彝族苗族自治县妇女联合会"</f>
        <v>单位名称：禄劝彝族苗族自治县妇女联合会</v>
      </c>
      <c r="B3" s="210"/>
      <c r="C3" s="210"/>
      <c r="D3" s="211"/>
      <c r="E3" s="212"/>
      <c r="F3" s="212"/>
      <c r="G3" s="212"/>
      <c r="H3" s="212"/>
      <c r="I3" s="212"/>
      <c r="W3" s="63"/>
      <c r="X3" s="63" t="s">
        <v>1</v>
      </c>
    </row>
    <row r="4" spans="1:24" ht="19.5" customHeight="1">
      <c r="A4" s="173" t="s">
        <v>359</v>
      </c>
      <c r="B4" s="165" t="s">
        <v>189</v>
      </c>
      <c r="C4" s="132"/>
      <c r="D4" s="132"/>
      <c r="E4" s="165" t="s">
        <v>360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50"/>
      <c r="X4" s="152"/>
    </row>
    <row r="5" spans="1:24" ht="40.5" customHeight="1">
      <c r="A5" s="135"/>
      <c r="B5" s="47" t="s">
        <v>55</v>
      </c>
      <c r="C5" s="53" t="s">
        <v>58</v>
      </c>
      <c r="D5" s="78" t="s">
        <v>346</v>
      </c>
      <c r="E5" s="40" t="s">
        <v>361</v>
      </c>
      <c r="F5" s="40" t="s">
        <v>362</v>
      </c>
      <c r="G5" s="40" t="s">
        <v>363</v>
      </c>
      <c r="H5" s="40" t="s">
        <v>364</v>
      </c>
      <c r="I5" s="40" t="s">
        <v>365</v>
      </c>
      <c r="J5" s="40" t="s">
        <v>366</v>
      </c>
      <c r="K5" s="40" t="s">
        <v>367</v>
      </c>
      <c r="L5" s="40" t="s">
        <v>368</v>
      </c>
      <c r="M5" s="40" t="s">
        <v>369</v>
      </c>
      <c r="N5" s="40" t="s">
        <v>370</v>
      </c>
      <c r="O5" s="40" t="s">
        <v>371</v>
      </c>
      <c r="P5" s="40" t="s">
        <v>372</v>
      </c>
      <c r="Q5" s="40" t="s">
        <v>373</v>
      </c>
      <c r="R5" s="40" t="s">
        <v>374</v>
      </c>
      <c r="S5" s="40" t="s">
        <v>375</v>
      </c>
      <c r="T5" s="40" t="s">
        <v>376</v>
      </c>
      <c r="U5" s="40" t="s">
        <v>377</v>
      </c>
      <c r="V5" s="40" t="s">
        <v>378</v>
      </c>
      <c r="W5" s="40" t="s">
        <v>379</v>
      </c>
      <c r="X5" s="79" t="s">
        <v>380</v>
      </c>
    </row>
    <row r="6" spans="1:24" ht="19.5" customHeight="1">
      <c r="A6" s="55">
        <v>1</v>
      </c>
      <c r="B6" s="55">
        <v>2</v>
      </c>
      <c r="C6" s="55">
        <v>3</v>
      </c>
      <c r="D6" s="37">
        <v>4</v>
      </c>
      <c r="E6" s="49">
        <v>5</v>
      </c>
      <c r="F6" s="55">
        <v>6</v>
      </c>
      <c r="G6" s="55">
        <v>7</v>
      </c>
      <c r="H6" s="37">
        <v>8</v>
      </c>
      <c r="I6" s="55">
        <v>9</v>
      </c>
      <c r="J6" s="55">
        <v>10</v>
      </c>
      <c r="K6" s="55">
        <v>11</v>
      </c>
      <c r="L6" s="37">
        <v>12</v>
      </c>
      <c r="M6" s="55">
        <v>13</v>
      </c>
      <c r="N6" s="55">
        <v>14</v>
      </c>
      <c r="O6" s="55">
        <v>15</v>
      </c>
      <c r="P6" s="37">
        <v>16</v>
      </c>
      <c r="Q6" s="55">
        <v>17</v>
      </c>
      <c r="R6" s="55">
        <v>18</v>
      </c>
      <c r="S6" s="55">
        <v>19</v>
      </c>
      <c r="T6" s="37">
        <v>20</v>
      </c>
      <c r="U6" s="37">
        <v>21</v>
      </c>
      <c r="V6" s="37">
        <v>22</v>
      </c>
      <c r="W6" s="49">
        <v>23</v>
      </c>
      <c r="X6" s="49">
        <v>24</v>
      </c>
    </row>
    <row r="7" spans="1:24" ht="19.5" customHeight="1">
      <c r="A7" s="2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9.5" customHeight="1">
      <c r="A8" s="24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</sheetData>
  <mergeCells count="5">
    <mergeCell ref="A2:X2"/>
    <mergeCell ref="A4:A5"/>
    <mergeCell ref="B4:D4"/>
    <mergeCell ref="A3:I3"/>
    <mergeCell ref="E4:X4"/>
  </mergeCells>
  <phoneticPr fontId="16" type="noConversion"/>
  <printOptions horizontalCentered="1"/>
  <pageMargins left="0.96" right="0.96" top="0.72" bottom="0.72" header="0" footer="0"/>
  <pageSetup paperSize="9" scale="5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7"/>
  <sheetViews>
    <sheetView showZeros="0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44" t="s">
        <v>381</v>
      </c>
    </row>
    <row r="2" spans="1:10" ht="41.25" customHeight="1">
      <c r="A2" s="213" t="str">
        <f>"2025"&amp;"年对下转移支付绩效目标表"</f>
        <v>2025年对下转移支付绩效目标表</v>
      </c>
      <c r="B2" s="158"/>
      <c r="C2" s="158"/>
      <c r="D2" s="158"/>
      <c r="E2" s="158"/>
      <c r="F2" s="157"/>
      <c r="G2" s="158"/>
      <c r="H2" s="157"/>
      <c r="I2" s="157"/>
      <c r="J2" s="158"/>
    </row>
    <row r="3" spans="1:10" ht="17.25" customHeight="1">
      <c r="A3" s="159" t="str">
        <f>"单位名称："&amp;"禄劝彝族苗族自治县妇女联合会"</f>
        <v>单位名称：禄劝彝族苗族自治县妇女联合会</v>
      </c>
      <c r="B3" s="88"/>
      <c r="C3" s="88"/>
      <c r="D3" s="88"/>
      <c r="E3" s="88"/>
      <c r="F3" s="88"/>
      <c r="G3" s="88"/>
      <c r="H3" s="88"/>
    </row>
    <row r="4" spans="1:10" ht="44.25" customHeight="1">
      <c r="A4" s="54" t="s">
        <v>359</v>
      </c>
      <c r="B4" s="54" t="s">
        <v>272</v>
      </c>
      <c r="C4" s="54" t="s">
        <v>273</v>
      </c>
      <c r="D4" s="54" t="s">
        <v>274</v>
      </c>
      <c r="E4" s="54" t="s">
        <v>275</v>
      </c>
      <c r="F4" s="56" t="s">
        <v>276</v>
      </c>
      <c r="G4" s="54" t="s">
        <v>277</v>
      </c>
      <c r="H4" s="56" t="s">
        <v>278</v>
      </c>
      <c r="I4" s="56" t="s">
        <v>279</v>
      </c>
      <c r="J4" s="54" t="s">
        <v>280</v>
      </c>
    </row>
    <row r="5" spans="1:10" ht="14.25" customHeight="1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6">
        <v>6</v>
      </c>
      <c r="G5" s="54">
        <v>7</v>
      </c>
      <c r="H5" s="56">
        <v>8</v>
      </c>
      <c r="I5" s="56">
        <v>9</v>
      </c>
      <c r="J5" s="54">
        <v>10</v>
      </c>
    </row>
    <row r="6" spans="1:10" ht="42" customHeight="1">
      <c r="A6" s="25"/>
      <c r="B6" s="24"/>
      <c r="C6" s="24"/>
      <c r="D6" s="24"/>
      <c r="E6" s="58"/>
      <c r="F6" s="13"/>
      <c r="G6" s="58"/>
      <c r="H6" s="13"/>
      <c r="I6" s="13"/>
      <c r="J6" s="58"/>
    </row>
    <row r="7" spans="1:10" ht="42" customHeight="1">
      <c r="A7" s="25"/>
      <c r="B7" s="15"/>
      <c r="C7" s="15"/>
      <c r="D7" s="15"/>
      <c r="E7" s="25"/>
      <c r="F7" s="15"/>
      <c r="G7" s="25"/>
      <c r="H7" s="15"/>
      <c r="I7" s="15"/>
      <c r="J7" s="25"/>
    </row>
  </sheetData>
  <mergeCells count="2">
    <mergeCell ref="A2:J2"/>
    <mergeCell ref="A3:H3"/>
  </mergeCells>
  <phoneticPr fontId="16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I8"/>
  <sheetViews>
    <sheetView showZeros="0" topLeftCell="E1" workbookViewId="0">
      <selection sqref="A1:I1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218" t="s">
        <v>382</v>
      </c>
      <c r="B1" s="219"/>
      <c r="C1" s="219"/>
      <c r="D1" s="220"/>
      <c r="E1" s="220"/>
      <c r="F1" s="220"/>
      <c r="G1" s="219"/>
      <c r="H1" s="219"/>
      <c r="I1" s="220"/>
    </row>
    <row r="2" spans="1:9" ht="41.25" customHeight="1">
      <c r="A2" s="97" t="str">
        <f>"2025"&amp;"年新增资产配置预算表"</f>
        <v>2025年新增资产配置预算表</v>
      </c>
      <c r="B2" s="138"/>
      <c r="C2" s="138"/>
      <c r="D2" s="137"/>
      <c r="E2" s="137"/>
      <c r="F2" s="137"/>
      <c r="G2" s="138"/>
      <c r="H2" s="138"/>
      <c r="I2" s="137"/>
    </row>
    <row r="3" spans="1:9" ht="14.25" customHeight="1">
      <c r="A3" s="89" t="str">
        <f>"单位名称："&amp;"禄劝彝族苗族自治县妇女联合会"</f>
        <v>单位名称：禄劝彝族苗族自治县妇女联合会</v>
      </c>
      <c r="B3" s="221"/>
      <c r="C3" s="221"/>
      <c r="D3" s="1"/>
      <c r="F3" s="38"/>
      <c r="G3" s="23"/>
      <c r="H3" s="23"/>
      <c r="I3" s="2" t="s">
        <v>1</v>
      </c>
    </row>
    <row r="4" spans="1:9" ht="28.5" customHeight="1">
      <c r="A4" s="141" t="s">
        <v>181</v>
      </c>
      <c r="B4" s="144" t="s">
        <v>182</v>
      </c>
      <c r="C4" s="98" t="s">
        <v>383</v>
      </c>
      <c r="D4" s="141" t="s">
        <v>384</v>
      </c>
      <c r="E4" s="141" t="s">
        <v>385</v>
      </c>
      <c r="F4" s="141" t="s">
        <v>386</v>
      </c>
      <c r="G4" s="144" t="s">
        <v>387</v>
      </c>
      <c r="H4" s="222"/>
      <c r="I4" s="141"/>
    </row>
    <row r="5" spans="1:9" ht="21" customHeight="1">
      <c r="A5" s="98"/>
      <c r="B5" s="145"/>
      <c r="C5" s="145"/>
      <c r="D5" s="143"/>
      <c r="E5" s="145"/>
      <c r="F5" s="145"/>
      <c r="G5" s="40" t="s">
        <v>344</v>
      </c>
      <c r="H5" s="40" t="s">
        <v>388</v>
      </c>
      <c r="I5" s="40" t="s">
        <v>389</v>
      </c>
    </row>
    <row r="6" spans="1:9" ht="17.25" customHeight="1">
      <c r="A6" s="18" t="s">
        <v>83</v>
      </c>
      <c r="B6" s="80" t="s">
        <v>84</v>
      </c>
      <c r="C6" s="18" t="s">
        <v>85</v>
      </c>
      <c r="D6" s="58" t="s">
        <v>86</v>
      </c>
      <c r="E6" s="18" t="s">
        <v>87</v>
      </c>
      <c r="F6" s="80" t="s">
        <v>88</v>
      </c>
      <c r="G6" s="19" t="s">
        <v>89</v>
      </c>
      <c r="H6" s="58" t="s">
        <v>90</v>
      </c>
      <c r="I6" s="58">
        <v>9</v>
      </c>
    </row>
    <row r="7" spans="1:9" ht="19.5" customHeight="1">
      <c r="A7" s="20"/>
      <c r="B7" s="8"/>
      <c r="C7" s="8"/>
      <c r="D7" s="25"/>
      <c r="E7" s="15"/>
      <c r="F7" s="19"/>
      <c r="G7" s="81"/>
      <c r="H7" s="82"/>
      <c r="I7" s="82"/>
    </row>
    <row r="8" spans="1:9" ht="19.5" customHeight="1">
      <c r="A8" s="214" t="s">
        <v>55</v>
      </c>
      <c r="B8" s="215"/>
      <c r="C8" s="215"/>
      <c r="D8" s="216"/>
      <c r="E8" s="217"/>
      <c r="F8" s="217"/>
      <c r="G8" s="81"/>
      <c r="H8" s="82"/>
      <c r="I8" s="82"/>
    </row>
  </sheetData>
  <mergeCells count="11">
    <mergeCell ref="A8:F8"/>
    <mergeCell ref="B4:B5"/>
    <mergeCell ref="A1:I1"/>
    <mergeCell ref="A2:I2"/>
    <mergeCell ref="A3:C3"/>
    <mergeCell ref="G4:I4"/>
    <mergeCell ref="F4:F5"/>
    <mergeCell ref="E4:E5"/>
    <mergeCell ref="D4:D5"/>
    <mergeCell ref="C4:C5"/>
    <mergeCell ref="A4:A5"/>
  </mergeCells>
  <phoneticPr fontId="16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K10"/>
  <sheetViews>
    <sheetView showZeros="0" topLeftCell="F1" workbookViewId="0"/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51"/>
      <c r="E1" s="51"/>
      <c r="F1" s="51"/>
      <c r="G1" s="51"/>
      <c r="K1" s="44" t="s">
        <v>390</v>
      </c>
    </row>
    <row r="2" spans="1:11" ht="41.25" customHeight="1">
      <c r="A2" s="223" t="str">
        <f>"2025"&amp;"年上级转移支付补助项目支出预算表"</f>
        <v>2025年上级转移支付补助项目支出预算表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ht="13.5" customHeight="1">
      <c r="A3" s="159" t="str">
        <f>"单位名称："&amp;"禄劝彝族苗族自治县妇女联合会"</f>
        <v>单位名称：禄劝彝族苗族自治县妇女联合会</v>
      </c>
      <c r="B3" s="160"/>
      <c r="C3" s="160"/>
      <c r="D3" s="160"/>
      <c r="E3" s="160"/>
      <c r="F3" s="160"/>
      <c r="G3" s="160"/>
      <c r="H3" s="46"/>
      <c r="I3" s="46"/>
      <c r="J3" s="46"/>
      <c r="K3" s="63" t="s">
        <v>1</v>
      </c>
    </row>
    <row r="4" spans="1:11" ht="21.75" customHeight="1">
      <c r="A4" s="155" t="s">
        <v>247</v>
      </c>
      <c r="B4" s="155" t="s">
        <v>184</v>
      </c>
      <c r="C4" s="155" t="s">
        <v>248</v>
      </c>
      <c r="D4" s="168" t="s">
        <v>185</v>
      </c>
      <c r="E4" s="168" t="s">
        <v>186</v>
      </c>
      <c r="F4" s="168" t="s">
        <v>249</v>
      </c>
      <c r="G4" s="168" t="s">
        <v>250</v>
      </c>
      <c r="H4" s="173" t="s">
        <v>55</v>
      </c>
      <c r="I4" s="165" t="s">
        <v>391</v>
      </c>
      <c r="J4" s="132"/>
      <c r="K4" s="133"/>
    </row>
    <row r="5" spans="1:11" ht="21.75" customHeight="1">
      <c r="A5" s="162"/>
      <c r="B5" s="162"/>
      <c r="C5" s="162"/>
      <c r="D5" s="171"/>
      <c r="E5" s="171"/>
      <c r="F5" s="171"/>
      <c r="G5" s="171"/>
      <c r="H5" s="153"/>
      <c r="I5" s="168" t="s">
        <v>58</v>
      </c>
      <c r="J5" s="168" t="s">
        <v>59</v>
      </c>
      <c r="K5" s="168" t="s">
        <v>60</v>
      </c>
    </row>
    <row r="6" spans="1:11" ht="40.5" customHeight="1">
      <c r="A6" s="156"/>
      <c r="B6" s="156"/>
      <c r="C6" s="156"/>
      <c r="D6" s="172"/>
      <c r="E6" s="172"/>
      <c r="F6" s="172"/>
      <c r="G6" s="172"/>
      <c r="H6" s="135"/>
      <c r="I6" s="172" t="s">
        <v>57</v>
      </c>
      <c r="J6" s="172"/>
      <c r="K6" s="172"/>
    </row>
    <row r="7" spans="1:11" ht="1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49">
        <v>10</v>
      </c>
      <c r="K7" s="49">
        <v>11</v>
      </c>
    </row>
    <row r="8" spans="1:11" ht="18.75" customHeight="1">
      <c r="A8" s="25"/>
      <c r="B8" s="15"/>
      <c r="C8" s="25"/>
      <c r="D8" s="25"/>
      <c r="E8" s="25"/>
      <c r="F8" s="25"/>
      <c r="G8" s="25"/>
      <c r="H8" s="83"/>
      <c r="I8" s="84"/>
      <c r="J8" s="84"/>
      <c r="K8" s="83"/>
    </row>
    <row r="9" spans="1:11" ht="18.75" customHeight="1">
      <c r="A9" s="8"/>
      <c r="B9" s="15"/>
      <c r="C9" s="15"/>
      <c r="D9" s="15"/>
      <c r="E9" s="15"/>
      <c r="F9" s="15"/>
      <c r="G9" s="15"/>
      <c r="H9" s="85"/>
      <c r="I9" s="85"/>
      <c r="J9" s="85"/>
      <c r="K9" s="83"/>
    </row>
    <row r="10" spans="1:11" ht="18.75" customHeight="1">
      <c r="A10" s="146" t="s">
        <v>172</v>
      </c>
      <c r="B10" s="147"/>
      <c r="C10" s="147"/>
      <c r="D10" s="147"/>
      <c r="E10" s="147"/>
      <c r="F10" s="147"/>
      <c r="G10" s="113"/>
      <c r="H10" s="85"/>
      <c r="I10" s="85"/>
      <c r="J10" s="85"/>
      <c r="K10" s="83"/>
    </row>
  </sheetData>
  <mergeCells count="15"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12"/>
  <sheetViews>
    <sheetView showZeros="0" tabSelected="1" workbookViewId="0"/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51"/>
      <c r="G1" s="44" t="s">
        <v>392</v>
      </c>
    </row>
    <row r="2" spans="1:7" ht="41.25" customHeight="1">
      <c r="A2" s="158" t="str">
        <f>"2025"&amp;"年部门项目中期规划预算表"</f>
        <v>2025年部门项目中期规划预算表</v>
      </c>
      <c r="B2" s="158"/>
      <c r="C2" s="158"/>
      <c r="D2" s="158"/>
      <c r="E2" s="158"/>
      <c r="F2" s="158"/>
      <c r="G2" s="158"/>
    </row>
    <row r="3" spans="1:7" ht="13.5" customHeight="1">
      <c r="A3" s="159" t="str">
        <f>"单位名称："&amp;"禄劝彝族苗族自治县妇女联合会"</f>
        <v>单位名称：禄劝彝族苗族自治县妇女联合会</v>
      </c>
      <c r="B3" s="160"/>
      <c r="C3" s="160"/>
      <c r="D3" s="160"/>
      <c r="E3" s="46"/>
      <c r="F3" s="46"/>
      <c r="G3" s="63" t="s">
        <v>1</v>
      </c>
    </row>
    <row r="4" spans="1:7" ht="21.75" customHeight="1">
      <c r="A4" s="155" t="s">
        <v>248</v>
      </c>
      <c r="B4" s="155" t="s">
        <v>247</v>
      </c>
      <c r="C4" s="155" t="s">
        <v>184</v>
      </c>
      <c r="D4" s="168" t="s">
        <v>393</v>
      </c>
      <c r="E4" s="165" t="s">
        <v>58</v>
      </c>
      <c r="F4" s="132"/>
      <c r="G4" s="133"/>
    </row>
    <row r="5" spans="1:7" ht="21.75" customHeight="1">
      <c r="A5" s="162"/>
      <c r="B5" s="162"/>
      <c r="C5" s="162"/>
      <c r="D5" s="171"/>
      <c r="E5" s="227" t="str">
        <f>"2025"&amp;"年"</f>
        <v>2025年</v>
      </c>
      <c r="F5" s="168" t="str">
        <f>("2025"+1)&amp;"年"</f>
        <v>2026年</v>
      </c>
      <c r="G5" s="168" t="str">
        <f>("2025"+2)&amp;"年"</f>
        <v>2027年</v>
      </c>
    </row>
    <row r="6" spans="1:7" ht="40.5" customHeight="1">
      <c r="A6" s="156"/>
      <c r="B6" s="156"/>
      <c r="C6" s="156"/>
      <c r="D6" s="172"/>
      <c r="E6" s="135"/>
      <c r="F6" s="172" t="s">
        <v>57</v>
      </c>
      <c r="G6" s="172"/>
    </row>
    <row r="7" spans="1:7" ht="1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spans="1:7" ht="17.25" customHeight="1">
      <c r="A8" s="15" t="s">
        <v>70</v>
      </c>
      <c r="B8" s="86"/>
      <c r="C8" s="86"/>
      <c r="D8" s="15"/>
      <c r="E8" s="85">
        <v>200400</v>
      </c>
      <c r="F8" s="85"/>
      <c r="G8" s="85"/>
    </row>
    <row r="9" spans="1:7" ht="18.75" customHeight="1">
      <c r="A9" s="15"/>
      <c r="B9" s="15" t="s">
        <v>394</v>
      </c>
      <c r="C9" s="15" t="s">
        <v>255</v>
      </c>
      <c r="D9" s="15" t="s">
        <v>395</v>
      </c>
      <c r="E9" s="85">
        <v>100000</v>
      </c>
      <c r="F9" s="85"/>
      <c r="G9" s="85"/>
    </row>
    <row r="10" spans="1:7" ht="18.75" customHeight="1">
      <c r="A10" s="50"/>
      <c r="B10" s="15" t="s">
        <v>394</v>
      </c>
      <c r="C10" s="15" t="s">
        <v>259</v>
      </c>
      <c r="D10" s="15" t="s">
        <v>395</v>
      </c>
      <c r="E10" s="85">
        <v>50400</v>
      </c>
      <c r="F10" s="85"/>
      <c r="G10" s="85"/>
    </row>
    <row r="11" spans="1:7" ht="18.75" customHeight="1">
      <c r="A11" s="50"/>
      <c r="B11" s="15" t="s">
        <v>394</v>
      </c>
      <c r="C11" s="15" t="s">
        <v>263</v>
      </c>
      <c r="D11" s="15" t="s">
        <v>395</v>
      </c>
      <c r="E11" s="85">
        <v>50000</v>
      </c>
      <c r="F11" s="85"/>
      <c r="G11" s="85"/>
    </row>
    <row r="12" spans="1:7" ht="18.75" customHeight="1">
      <c r="A12" s="224" t="s">
        <v>55</v>
      </c>
      <c r="B12" s="225" t="s">
        <v>396</v>
      </c>
      <c r="C12" s="225"/>
      <c r="D12" s="226"/>
      <c r="E12" s="85">
        <v>200400</v>
      </c>
      <c r="F12" s="85"/>
      <c r="G12" s="85"/>
    </row>
  </sheetData>
  <mergeCells count="11">
    <mergeCell ref="A2:G2"/>
    <mergeCell ref="A3:D3"/>
    <mergeCell ref="F5:F6"/>
    <mergeCell ref="E5:E6"/>
    <mergeCell ref="E4:G4"/>
    <mergeCell ref="A12:D12"/>
    <mergeCell ref="B4:B6"/>
    <mergeCell ref="C4:C6"/>
    <mergeCell ref="A4:A6"/>
    <mergeCell ref="G5:G6"/>
    <mergeCell ref="D4:D6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S10"/>
  <sheetViews>
    <sheetView showGridLines="0" showZeros="0" workbookViewId="0">
      <selection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96" t="s">
        <v>52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ht="41.25" customHeight="1">
      <c r="A2" s="97" t="str">
        <f>"2025"&amp;"年部门收入预算表"</f>
        <v>2025年部门收入预算表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17.25" customHeight="1">
      <c r="A3" s="89" t="str">
        <f>"单位名称："&amp;"禄劝彝族苗族自治县妇女联合会"</f>
        <v>单位名称：禄劝彝族苗族自治县妇女联合会</v>
      </c>
      <c r="B3" s="88"/>
      <c r="S3" s="1" t="s">
        <v>1</v>
      </c>
    </row>
    <row r="4" spans="1:19" ht="21.75" customHeight="1">
      <c r="A4" s="103" t="s">
        <v>53</v>
      </c>
      <c r="B4" s="106" t="s">
        <v>54</v>
      </c>
      <c r="C4" s="106" t="s">
        <v>55</v>
      </c>
      <c r="D4" s="100" t="s">
        <v>56</v>
      </c>
      <c r="E4" s="100"/>
      <c r="F4" s="100"/>
      <c r="G4" s="100"/>
      <c r="H4" s="100"/>
      <c r="I4" s="101"/>
      <c r="J4" s="100"/>
      <c r="K4" s="100"/>
      <c r="L4" s="100"/>
      <c r="M4" s="100"/>
      <c r="N4" s="102"/>
      <c r="O4" s="100" t="s">
        <v>45</v>
      </c>
      <c r="P4" s="100"/>
      <c r="Q4" s="100"/>
      <c r="R4" s="100"/>
      <c r="S4" s="102"/>
    </row>
    <row r="5" spans="1:19" ht="27" customHeight="1">
      <c r="A5" s="104"/>
      <c r="B5" s="93"/>
      <c r="C5" s="93"/>
      <c r="D5" s="93" t="s">
        <v>57</v>
      </c>
      <c r="E5" s="93" t="s">
        <v>58</v>
      </c>
      <c r="F5" s="93" t="s">
        <v>59</v>
      </c>
      <c r="G5" s="93" t="s">
        <v>60</v>
      </c>
      <c r="H5" s="93" t="s">
        <v>61</v>
      </c>
      <c r="I5" s="108" t="s">
        <v>62</v>
      </c>
      <c r="J5" s="109"/>
      <c r="K5" s="109"/>
      <c r="L5" s="109"/>
      <c r="M5" s="109"/>
      <c r="N5" s="110"/>
      <c r="O5" s="93" t="s">
        <v>57</v>
      </c>
      <c r="P5" s="93" t="s">
        <v>58</v>
      </c>
      <c r="Q5" s="93" t="s">
        <v>59</v>
      </c>
      <c r="R5" s="93" t="s">
        <v>60</v>
      </c>
      <c r="S5" s="93" t="s">
        <v>63</v>
      </c>
    </row>
    <row r="6" spans="1:19" ht="30" customHeight="1">
      <c r="A6" s="105"/>
      <c r="B6" s="107"/>
      <c r="C6" s="94"/>
      <c r="D6" s="94"/>
      <c r="E6" s="94"/>
      <c r="F6" s="94"/>
      <c r="G6" s="94"/>
      <c r="H6" s="94"/>
      <c r="I6" s="13" t="s">
        <v>57</v>
      </c>
      <c r="J6" s="12" t="s">
        <v>64</v>
      </c>
      <c r="K6" s="12" t="s">
        <v>65</v>
      </c>
      <c r="L6" s="12" t="s">
        <v>66</v>
      </c>
      <c r="M6" s="12" t="s">
        <v>67</v>
      </c>
      <c r="N6" s="12" t="s">
        <v>68</v>
      </c>
      <c r="O6" s="95"/>
      <c r="P6" s="95"/>
      <c r="Q6" s="95"/>
      <c r="R6" s="95"/>
      <c r="S6" s="94"/>
    </row>
    <row r="7" spans="1:19" ht="1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3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spans="1:19" ht="18" customHeight="1">
      <c r="A8" s="15" t="s">
        <v>69</v>
      </c>
      <c r="B8" s="15" t="s">
        <v>70</v>
      </c>
      <c r="C8" s="6">
        <v>1618231.11</v>
      </c>
      <c r="D8" s="6">
        <v>1616809.89</v>
      </c>
      <c r="E8" s="6">
        <v>1616809.89</v>
      </c>
      <c r="F8" s="6"/>
      <c r="G8" s="6"/>
      <c r="H8" s="6"/>
      <c r="I8" s="6"/>
      <c r="J8" s="6"/>
      <c r="K8" s="6"/>
      <c r="L8" s="6"/>
      <c r="M8" s="6"/>
      <c r="N8" s="6"/>
      <c r="O8" s="6">
        <v>1421.22</v>
      </c>
      <c r="P8" s="6">
        <v>1421.22</v>
      </c>
      <c r="Q8" s="6"/>
      <c r="R8" s="6"/>
      <c r="S8" s="6"/>
    </row>
    <row r="9" spans="1:19" ht="18" customHeight="1">
      <c r="A9" s="16" t="s">
        <v>71</v>
      </c>
      <c r="B9" s="16" t="s">
        <v>70</v>
      </c>
      <c r="C9" s="6">
        <v>1618231.11</v>
      </c>
      <c r="D9" s="6">
        <v>1616809.89</v>
      </c>
      <c r="E9" s="6">
        <v>1616809.89</v>
      </c>
      <c r="F9" s="6"/>
      <c r="G9" s="6"/>
      <c r="H9" s="6"/>
      <c r="I9" s="6"/>
      <c r="J9" s="6"/>
      <c r="K9" s="6"/>
      <c r="L9" s="6"/>
      <c r="M9" s="6"/>
      <c r="N9" s="6"/>
      <c r="O9" s="6">
        <v>1421.22</v>
      </c>
      <c r="P9" s="6">
        <v>1421.22</v>
      </c>
      <c r="Q9" s="6"/>
      <c r="R9" s="6"/>
      <c r="S9" s="6"/>
    </row>
    <row r="10" spans="1:19" ht="18" customHeight="1">
      <c r="A10" s="98" t="s">
        <v>55</v>
      </c>
      <c r="B10" s="99"/>
      <c r="C10" s="6">
        <v>1618231.11</v>
      </c>
      <c r="D10" s="6">
        <v>1616809.89</v>
      </c>
      <c r="E10" s="6">
        <v>1616809.89</v>
      </c>
      <c r="F10" s="6"/>
      <c r="G10" s="6"/>
      <c r="H10" s="6"/>
      <c r="I10" s="6"/>
      <c r="J10" s="6"/>
      <c r="K10" s="6"/>
      <c r="L10" s="6"/>
      <c r="M10" s="6"/>
      <c r="N10" s="6"/>
      <c r="O10" s="6">
        <v>1421.22</v>
      </c>
      <c r="P10" s="6">
        <v>1421.22</v>
      </c>
      <c r="Q10" s="6"/>
      <c r="R10" s="6"/>
      <c r="S10" s="6"/>
    </row>
  </sheetData>
  <mergeCells count="20">
    <mergeCell ref="A1:S1"/>
    <mergeCell ref="A2:S2"/>
    <mergeCell ref="A3:B3"/>
    <mergeCell ref="A10:B10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  <mergeCell ref="O5:O6"/>
    <mergeCell ref="P5:P6"/>
    <mergeCell ref="Q5:Q6"/>
    <mergeCell ref="R5:R6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O26"/>
  <sheetViews>
    <sheetView showGridLines="0" showZeros="0" workbookViewId="0">
      <selection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1" t="s">
        <v>72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41.25" customHeight="1">
      <c r="A2" s="97" t="str">
        <f>"2025"&amp;"年部门支出预算表"</f>
        <v>2025年部门支出预算表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17.25" customHeight="1">
      <c r="A3" s="89" t="str">
        <f>"单位名称："&amp;"禄劝彝族苗族自治县妇女联合会"</f>
        <v>单位名称：禄劝彝族苗族自治县妇女联合会</v>
      </c>
      <c r="B3" s="88"/>
      <c r="O3" s="1" t="s">
        <v>1</v>
      </c>
    </row>
    <row r="4" spans="1:15" ht="27" customHeight="1">
      <c r="A4" s="117" t="s">
        <v>73</v>
      </c>
      <c r="B4" s="117" t="s">
        <v>74</v>
      </c>
      <c r="C4" s="117" t="s">
        <v>55</v>
      </c>
      <c r="D4" s="119" t="s">
        <v>58</v>
      </c>
      <c r="E4" s="120"/>
      <c r="F4" s="123"/>
      <c r="G4" s="114" t="s">
        <v>59</v>
      </c>
      <c r="H4" s="114" t="s">
        <v>60</v>
      </c>
      <c r="I4" s="114" t="s">
        <v>75</v>
      </c>
      <c r="J4" s="119" t="s">
        <v>62</v>
      </c>
      <c r="K4" s="120"/>
      <c r="L4" s="120"/>
      <c r="M4" s="120"/>
      <c r="N4" s="121"/>
      <c r="O4" s="122"/>
    </row>
    <row r="5" spans="1:15" ht="42" customHeight="1">
      <c r="A5" s="118"/>
      <c r="B5" s="118"/>
      <c r="C5" s="115"/>
      <c r="D5" s="17" t="s">
        <v>57</v>
      </c>
      <c r="E5" s="17" t="s">
        <v>76</v>
      </c>
      <c r="F5" s="17" t="s">
        <v>77</v>
      </c>
      <c r="G5" s="115"/>
      <c r="H5" s="115"/>
      <c r="I5" s="116"/>
      <c r="J5" s="17" t="s">
        <v>57</v>
      </c>
      <c r="K5" s="4" t="s">
        <v>78</v>
      </c>
      <c r="L5" s="4" t="s">
        <v>79</v>
      </c>
      <c r="M5" s="4" t="s">
        <v>80</v>
      </c>
      <c r="N5" s="4" t="s">
        <v>81</v>
      </c>
      <c r="O5" s="4" t="s">
        <v>82</v>
      </c>
    </row>
    <row r="6" spans="1:15" ht="18" customHeight="1">
      <c r="A6" s="18" t="s">
        <v>83</v>
      </c>
      <c r="B6" s="18" t="s">
        <v>84</v>
      </c>
      <c r="C6" s="18" t="s">
        <v>85</v>
      </c>
      <c r="D6" s="19" t="s">
        <v>86</v>
      </c>
      <c r="E6" s="19" t="s">
        <v>87</v>
      </c>
      <c r="F6" s="19" t="s">
        <v>88</v>
      </c>
      <c r="G6" s="19" t="s">
        <v>89</v>
      </c>
      <c r="H6" s="19" t="s">
        <v>90</v>
      </c>
      <c r="I6" s="19" t="s">
        <v>91</v>
      </c>
      <c r="J6" s="19" t="s">
        <v>92</v>
      </c>
      <c r="K6" s="19" t="s">
        <v>93</v>
      </c>
      <c r="L6" s="19" t="s">
        <v>94</v>
      </c>
      <c r="M6" s="19" t="s">
        <v>95</v>
      </c>
      <c r="N6" s="18" t="s">
        <v>96</v>
      </c>
      <c r="O6" s="19" t="s">
        <v>97</v>
      </c>
    </row>
    <row r="7" spans="1:15" ht="21" customHeight="1">
      <c r="A7" s="20" t="s">
        <v>98</v>
      </c>
      <c r="B7" s="20" t="s">
        <v>99</v>
      </c>
      <c r="C7" s="6">
        <v>1230343.22</v>
      </c>
      <c r="D7" s="6">
        <v>1230343.22</v>
      </c>
      <c r="E7" s="6">
        <v>1028522</v>
      </c>
      <c r="F7" s="6">
        <v>201821.22</v>
      </c>
      <c r="G7" s="6"/>
      <c r="H7" s="6"/>
      <c r="I7" s="6"/>
      <c r="J7" s="6"/>
      <c r="K7" s="6"/>
      <c r="L7" s="6"/>
      <c r="M7" s="6"/>
      <c r="N7" s="6"/>
      <c r="O7" s="6"/>
    </row>
    <row r="8" spans="1:15" ht="21" customHeight="1">
      <c r="A8" s="21" t="s">
        <v>100</v>
      </c>
      <c r="B8" s="21" t="s">
        <v>101</v>
      </c>
      <c r="C8" s="6">
        <v>1180343.22</v>
      </c>
      <c r="D8" s="6">
        <v>1180343.22</v>
      </c>
      <c r="E8" s="6">
        <v>1028522</v>
      </c>
      <c r="F8" s="6">
        <v>151821.22</v>
      </c>
      <c r="G8" s="6"/>
      <c r="H8" s="6"/>
      <c r="I8" s="6"/>
      <c r="J8" s="6"/>
      <c r="K8" s="6"/>
      <c r="L8" s="6"/>
      <c r="M8" s="6"/>
      <c r="N8" s="6"/>
      <c r="O8" s="6"/>
    </row>
    <row r="9" spans="1:15" ht="21" customHeight="1">
      <c r="A9" s="22" t="s">
        <v>102</v>
      </c>
      <c r="B9" s="22" t="s">
        <v>103</v>
      </c>
      <c r="C9" s="6">
        <v>1178922</v>
      </c>
      <c r="D9" s="6">
        <v>1178922</v>
      </c>
      <c r="E9" s="6">
        <v>1028522</v>
      </c>
      <c r="F9" s="6">
        <v>150400</v>
      </c>
      <c r="G9" s="6"/>
      <c r="H9" s="6"/>
      <c r="I9" s="6"/>
      <c r="J9" s="6"/>
      <c r="K9" s="6"/>
      <c r="L9" s="6"/>
      <c r="M9" s="6"/>
      <c r="N9" s="6"/>
      <c r="O9" s="6"/>
    </row>
    <row r="10" spans="1:15" ht="21" customHeight="1">
      <c r="A10" s="22" t="s">
        <v>104</v>
      </c>
      <c r="B10" s="22" t="s">
        <v>105</v>
      </c>
      <c r="C10" s="6">
        <v>1421.22</v>
      </c>
      <c r="D10" s="6">
        <v>1421.22</v>
      </c>
      <c r="E10" s="6"/>
      <c r="F10" s="6">
        <v>1421.22</v>
      </c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1" t="s">
        <v>106</v>
      </c>
      <c r="B11" s="21" t="s">
        <v>107</v>
      </c>
      <c r="C11" s="6">
        <v>50000</v>
      </c>
      <c r="D11" s="6">
        <v>50000</v>
      </c>
      <c r="E11" s="6"/>
      <c r="F11" s="6">
        <v>50000</v>
      </c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22" t="s">
        <v>108</v>
      </c>
      <c r="B12" s="22" t="s">
        <v>107</v>
      </c>
      <c r="C12" s="6">
        <v>50000</v>
      </c>
      <c r="D12" s="6">
        <v>50000</v>
      </c>
      <c r="E12" s="6"/>
      <c r="F12" s="6">
        <v>50000</v>
      </c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0" t="s">
        <v>109</v>
      </c>
      <c r="B13" s="20" t="s">
        <v>110</v>
      </c>
      <c r="C13" s="6">
        <v>138490.85</v>
      </c>
      <c r="D13" s="6">
        <v>138490.85</v>
      </c>
      <c r="E13" s="6">
        <v>138490.85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1" t="s">
        <v>111</v>
      </c>
      <c r="B14" s="21" t="s">
        <v>112</v>
      </c>
      <c r="C14" s="6">
        <v>137651.51999999999</v>
      </c>
      <c r="D14" s="6">
        <v>137651.51999999999</v>
      </c>
      <c r="E14" s="6">
        <v>137651.51999999999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2" t="s">
        <v>113</v>
      </c>
      <c r="B15" s="22" t="s">
        <v>114</v>
      </c>
      <c r="C15" s="6">
        <v>137651.51999999999</v>
      </c>
      <c r="D15" s="6">
        <v>137651.51999999999</v>
      </c>
      <c r="E15" s="6">
        <v>137651.51999999999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1" t="s">
        <v>115</v>
      </c>
      <c r="B16" s="21" t="s">
        <v>116</v>
      </c>
      <c r="C16" s="6">
        <v>839.33</v>
      </c>
      <c r="D16" s="6">
        <v>839.33</v>
      </c>
      <c r="E16" s="6">
        <v>839.33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2" t="s">
        <v>117</v>
      </c>
      <c r="B17" s="22" t="s">
        <v>116</v>
      </c>
      <c r="C17" s="6">
        <v>839.33</v>
      </c>
      <c r="D17" s="6">
        <v>839.33</v>
      </c>
      <c r="E17" s="6">
        <v>839.33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0" t="s">
        <v>118</v>
      </c>
      <c r="B18" s="20" t="s">
        <v>119</v>
      </c>
      <c r="C18" s="6">
        <v>136222.39999999999</v>
      </c>
      <c r="D18" s="6">
        <v>136222.39999999999</v>
      </c>
      <c r="E18" s="6">
        <v>136222.39999999999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21" t="s">
        <v>120</v>
      </c>
      <c r="B19" s="21" t="s">
        <v>121</v>
      </c>
      <c r="C19" s="6">
        <v>136222.39999999999</v>
      </c>
      <c r="D19" s="6">
        <v>136222.39999999999</v>
      </c>
      <c r="E19" s="6">
        <v>136222.39999999999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2" t="s">
        <v>122</v>
      </c>
      <c r="B20" s="22" t="s">
        <v>123</v>
      </c>
      <c r="C20" s="6">
        <v>76568.66</v>
      </c>
      <c r="D20" s="6">
        <v>76568.66</v>
      </c>
      <c r="E20" s="6">
        <v>76568.66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22" t="s">
        <v>124</v>
      </c>
      <c r="B21" s="22" t="s">
        <v>125</v>
      </c>
      <c r="C21" s="6">
        <v>52348.1</v>
      </c>
      <c r="D21" s="6">
        <v>52348.1</v>
      </c>
      <c r="E21" s="6">
        <v>52348.1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2" t="s">
        <v>126</v>
      </c>
      <c r="B22" s="22" t="s">
        <v>127</v>
      </c>
      <c r="C22" s="6">
        <v>7305.64</v>
      </c>
      <c r="D22" s="6">
        <v>7305.64</v>
      </c>
      <c r="E22" s="6">
        <v>7305.64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20" t="s">
        <v>128</v>
      </c>
      <c r="B23" s="20" t="s">
        <v>129</v>
      </c>
      <c r="C23" s="6">
        <v>113174.64</v>
      </c>
      <c r="D23" s="6">
        <v>113174.64</v>
      </c>
      <c r="E23" s="6">
        <v>113174.64</v>
      </c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1" customHeight="1">
      <c r="A24" s="21" t="s">
        <v>130</v>
      </c>
      <c r="B24" s="21" t="s">
        <v>131</v>
      </c>
      <c r="C24" s="6">
        <v>113174.64</v>
      </c>
      <c r="D24" s="6">
        <v>113174.64</v>
      </c>
      <c r="E24" s="6">
        <v>113174.64</v>
      </c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21" customHeight="1">
      <c r="A25" s="22" t="s">
        <v>132</v>
      </c>
      <c r="B25" s="22" t="s">
        <v>133</v>
      </c>
      <c r="C25" s="6">
        <v>113174.64</v>
      </c>
      <c r="D25" s="6">
        <v>113174.64</v>
      </c>
      <c r="E25" s="6">
        <v>113174.64</v>
      </c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21" customHeight="1">
      <c r="A26" s="112" t="s">
        <v>55</v>
      </c>
      <c r="B26" s="113"/>
      <c r="C26" s="6">
        <v>1618231.11</v>
      </c>
      <c r="D26" s="6">
        <v>1618231.11</v>
      </c>
      <c r="E26" s="6">
        <v>1416409.89</v>
      </c>
      <c r="F26" s="6">
        <v>201821.22</v>
      </c>
      <c r="G26" s="6"/>
      <c r="H26" s="6"/>
      <c r="I26" s="6"/>
      <c r="J26" s="6"/>
      <c r="K26" s="6"/>
      <c r="L26" s="6"/>
      <c r="M26" s="6"/>
      <c r="N26" s="6"/>
      <c r="O26" s="6"/>
    </row>
  </sheetData>
  <mergeCells count="12">
    <mergeCell ref="A1:O1"/>
    <mergeCell ref="A2:O2"/>
    <mergeCell ref="A3:B3"/>
    <mergeCell ref="A26:B26"/>
    <mergeCell ref="G4:G5"/>
    <mergeCell ref="H4:H5"/>
    <mergeCell ref="I4:I5"/>
    <mergeCell ref="C4:C5"/>
    <mergeCell ref="A4:A5"/>
    <mergeCell ref="B4:B5"/>
    <mergeCell ref="J4:O4"/>
    <mergeCell ref="D4:F4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4"/>
  <sheetViews>
    <sheetView showGridLines="0" showZeros="0" workbookViewId="0"/>
  </sheetViews>
  <sheetFormatPr defaultColWidth="8.625" defaultRowHeight="12.75" customHeight="1"/>
  <cols>
    <col min="1" max="4" width="35.625" customWidth="1"/>
  </cols>
  <sheetData>
    <row r="1" spans="1:4" ht="15" customHeight="1">
      <c r="A1" s="23"/>
      <c r="B1" s="1"/>
      <c r="C1" s="1"/>
      <c r="D1" s="1" t="s">
        <v>134</v>
      </c>
    </row>
    <row r="2" spans="1:4" ht="41.25" customHeight="1">
      <c r="A2" s="87" t="str">
        <f>"2025"&amp;"年部门财政拨款收支预算总表"</f>
        <v>2025年部门财政拨款收支预算总表</v>
      </c>
      <c r="B2" s="88"/>
      <c r="C2" s="88"/>
      <c r="D2" s="88"/>
    </row>
    <row r="3" spans="1:4" ht="17.25" customHeight="1">
      <c r="A3" s="89" t="str">
        <f>"单位名称："&amp;"禄劝彝族苗族自治县妇女联合会"</f>
        <v>单位名称：禄劝彝族苗族自治县妇女联合会</v>
      </c>
      <c r="B3" s="90"/>
      <c r="D3" s="1" t="s">
        <v>1</v>
      </c>
    </row>
    <row r="4" spans="1:4" ht="17.25" customHeight="1">
      <c r="A4" s="91" t="s">
        <v>2</v>
      </c>
      <c r="B4" s="92"/>
      <c r="C4" s="91" t="s">
        <v>3</v>
      </c>
      <c r="D4" s="92"/>
    </row>
    <row r="5" spans="1:4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6.5" customHeight="1">
      <c r="A6" s="5" t="s">
        <v>135</v>
      </c>
      <c r="B6" s="6">
        <v>1616809.89</v>
      </c>
      <c r="C6" s="5" t="s">
        <v>136</v>
      </c>
      <c r="D6" s="6">
        <v>1616809.89</v>
      </c>
    </row>
    <row r="7" spans="1:4" ht="16.5" customHeight="1">
      <c r="A7" s="5" t="s">
        <v>137</v>
      </c>
      <c r="B7" s="6">
        <v>1616809.89</v>
      </c>
      <c r="C7" s="5" t="s">
        <v>138</v>
      </c>
      <c r="D7" s="6">
        <v>1228922</v>
      </c>
    </row>
    <row r="8" spans="1:4" ht="16.5" customHeight="1">
      <c r="A8" s="5" t="s">
        <v>139</v>
      </c>
      <c r="B8" s="6"/>
      <c r="C8" s="5" t="s">
        <v>140</v>
      </c>
      <c r="D8" s="6"/>
    </row>
    <row r="9" spans="1:4" ht="16.5" customHeight="1">
      <c r="A9" s="5" t="s">
        <v>141</v>
      </c>
      <c r="B9" s="6"/>
      <c r="C9" s="5" t="s">
        <v>142</v>
      </c>
      <c r="D9" s="6"/>
    </row>
    <row r="10" spans="1:4" ht="16.5" customHeight="1">
      <c r="A10" s="5" t="s">
        <v>143</v>
      </c>
      <c r="B10" s="6">
        <v>1421.22</v>
      </c>
      <c r="C10" s="5" t="s">
        <v>144</v>
      </c>
      <c r="D10" s="6"/>
    </row>
    <row r="11" spans="1:4" ht="16.5" customHeight="1">
      <c r="A11" s="5" t="s">
        <v>137</v>
      </c>
      <c r="B11" s="6">
        <v>1421.22</v>
      </c>
      <c r="C11" s="5" t="s">
        <v>145</v>
      </c>
      <c r="D11" s="6"/>
    </row>
    <row r="12" spans="1:4" ht="16.5" customHeight="1">
      <c r="A12" s="9" t="s">
        <v>139</v>
      </c>
      <c r="B12" s="6"/>
      <c r="C12" s="24" t="s">
        <v>146</v>
      </c>
      <c r="D12" s="6"/>
    </row>
    <row r="13" spans="1:4" ht="16.5" customHeight="1">
      <c r="A13" s="9" t="s">
        <v>141</v>
      </c>
      <c r="B13" s="6"/>
      <c r="C13" s="24" t="s">
        <v>147</v>
      </c>
      <c r="D13" s="6"/>
    </row>
    <row r="14" spans="1:4" ht="16.5" customHeight="1">
      <c r="A14" s="10"/>
      <c r="B14" s="6"/>
      <c r="C14" s="24" t="s">
        <v>148</v>
      </c>
      <c r="D14" s="6">
        <v>138490.85</v>
      </c>
    </row>
    <row r="15" spans="1:4" ht="16.5" customHeight="1">
      <c r="A15" s="10"/>
      <c r="B15" s="6"/>
      <c r="C15" s="24" t="s">
        <v>149</v>
      </c>
      <c r="D15" s="6">
        <v>136222.39999999999</v>
      </c>
    </row>
    <row r="16" spans="1:4" ht="16.5" customHeight="1">
      <c r="A16" s="10"/>
      <c r="B16" s="6"/>
      <c r="C16" s="24" t="s">
        <v>150</v>
      </c>
      <c r="D16" s="6"/>
    </row>
    <row r="17" spans="1:4" ht="16.5" customHeight="1">
      <c r="A17" s="10"/>
      <c r="B17" s="6"/>
      <c r="C17" s="24" t="s">
        <v>151</v>
      </c>
      <c r="D17" s="6"/>
    </row>
    <row r="18" spans="1:4" ht="16.5" customHeight="1">
      <c r="A18" s="10"/>
      <c r="B18" s="6"/>
      <c r="C18" s="24" t="s">
        <v>152</v>
      </c>
      <c r="D18" s="6"/>
    </row>
    <row r="19" spans="1:4" ht="16.5" customHeight="1">
      <c r="A19" s="10"/>
      <c r="B19" s="6"/>
      <c r="C19" s="24" t="s">
        <v>153</v>
      </c>
      <c r="D19" s="6"/>
    </row>
    <row r="20" spans="1:4" ht="16.5" customHeight="1">
      <c r="A20" s="10"/>
      <c r="B20" s="6"/>
      <c r="C20" s="24" t="s">
        <v>154</v>
      </c>
      <c r="D20" s="6"/>
    </row>
    <row r="21" spans="1:4" ht="16.5" customHeight="1">
      <c r="A21" s="10"/>
      <c r="B21" s="6"/>
      <c r="C21" s="24" t="s">
        <v>155</v>
      </c>
      <c r="D21" s="6"/>
    </row>
    <row r="22" spans="1:4" ht="16.5" customHeight="1">
      <c r="A22" s="10"/>
      <c r="B22" s="6"/>
      <c r="C22" s="24" t="s">
        <v>156</v>
      </c>
      <c r="D22" s="6"/>
    </row>
    <row r="23" spans="1:4" ht="16.5" customHeight="1">
      <c r="A23" s="10"/>
      <c r="B23" s="6"/>
      <c r="C23" s="24" t="s">
        <v>157</v>
      </c>
      <c r="D23" s="6"/>
    </row>
    <row r="24" spans="1:4" ht="16.5" customHeight="1">
      <c r="A24" s="10"/>
      <c r="B24" s="6"/>
      <c r="C24" s="24" t="s">
        <v>158</v>
      </c>
      <c r="D24" s="6"/>
    </row>
    <row r="25" spans="1:4" ht="16.5" customHeight="1">
      <c r="A25" s="10"/>
      <c r="B25" s="6"/>
      <c r="C25" s="24" t="s">
        <v>159</v>
      </c>
      <c r="D25" s="6">
        <v>113174.64</v>
      </c>
    </row>
    <row r="26" spans="1:4" ht="16.5" customHeight="1">
      <c r="A26" s="10"/>
      <c r="B26" s="6"/>
      <c r="C26" s="24" t="s">
        <v>160</v>
      </c>
      <c r="D26" s="6"/>
    </row>
    <row r="27" spans="1:4" ht="16.5" customHeight="1">
      <c r="A27" s="10"/>
      <c r="B27" s="6"/>
      <c r="C27" s="24" t="s">
        <v>161</v>
      </c>
      <c r="D27" s="6"/>
    </row>
    <row r="28" spans="1:4" ht="16.5" customHeight="1">
      <c r="A28" s="10"/>
      <c r="B28" s="6"/>
      <c r="C28" s="24" t="s">
        <v>162</v>
      </c>
      <c r="D28" s="6"/>
    </row>
    <row r="29" spans="1:4" ht="16.5" customHeight="1">
      <c r="A29" s="10"/>
      <c r="B29" s="6"/>
      <c r="C29" s="24" t="s">
        <v>163</v>
      </c>
      <c r="D29" s="6"/>
    </row>
    <row r="30" spans="1:4" ht="16.5" customHeight="1">
      <c r="A30" s="10"/>
      <c r="B30" s="6"/>
      <c r="C30" s="24" t="s">
        <v>164</v>
      </c>
      <c r="D30" s="6"/>
    </row>
    <row r="31" spans="1:4" ht="16.5" customHeight="1">
      <c r="A31" s="10"/>
      <c r="B31" s="6"/>
      <c r="C31" s="9" t="s">
        <v>165</v>
      </c>
      <c r="D31" s="6"/>
    </row>
    <row r="32" spans="1:4" ht="16.5" customHeight="1">
      <c r="A32" s="10"/>
      <c r="B32" s="6"/>
      <c r="C32" s="9" t="s">
        <v>166</v>
      </c>
      <c r="D32" s="6"/>
    </row>
    <row r="33" spans="1:4" ht="16.5" customHeight="1">
      <c r="A33" s="10"/>
      <c r="B33" s="6"/>
      <c r="C33" s="25" t="s">
        <v>167</v>
      </c>
      <c r="D33" s="6"/>
    </row>
    <row r="34" spans="1:4" ht="15" customHeight="1">
      <c r="A34" s="11" t="s">
        <v>50</v>
      </c>
      <c r="B34" s="26">
        <v>1618231.11</v>
      </c>
      <c r="C34" s="11" t="s">
        <v>51</v>
      </c>
      <c r="D34" s="26">
        <v>1616809.89</v>
      </c>
    </row>
  </sheetData>
  <mergeCells count="4">
    <mergeCell ref="A2:D2"/>
    <mergeCell ref="A4:B4"/>
    <mergeCell ref="C4:D4"/>
    <mergeCell ref="A3:B3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26"/>
  <sheetViews>
    <sheetView showZeros="0" workbookViewId="0"/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27"/>
      <c r="F1" s="28"/>
      <c r="G1" s="3" t="s">
        <v>168</v>
      </c>
    </row>
    <row r="2" spans="1:7" ht="41.25" customHeight="1">
      <c r="A2" s="124" t="str">
        <f>"2025"&amp;"年一般公共预算支出预算表（按功能科目分类）"</f>
        <v>2025年一般公共预算支出预算表（按功能科目分类）</v>
      </c>
      <c r="B2" s="124"/>
      <c r="C2" s="124"/>
      <c r="D2" s="124"/>
      <c r="E2" s="124"/>
      <c r="F2" s="124"/>
      <c r="G2" s="124"/>
    </row>
    <row r="3" spans="1:7" ht="18" customHeight="1">
      <c r="A3" s="29" t="str">
        <f>"单位名称："&amp;"禄劝彝族苗族自治县妇女联合会"</f>
        <v>单位名称：禄劝彝族苗族自治县妇女联合会</v>
      </c>
      <c r="F3" s="30"/>
      <c r="G3" s="3" t="s">
        <v>1</v>
      </c>
    </row>
    <row r="4" spans="1:7" ht="20.25" customHeight="1">
      <c r="A4" s="125" t="s">
        <v>169</v>
      </c>
      <c r="B4" s="126"/>
      <c r="C4" s="134" t="s">
        <v>55</v>
      </c>
      <c r="D4" s="131" t="s">
        <v>76</v>
      </c>
      <c r="E4" s="132"/>
      <c r="F4" s="133"/>
      <c r="G4" s="129" t="s">
        <v>77</v>
      </c>
    </row>
    <row r="5" spans="1:7" ht="20.25" customHeight="1">
      <c r="A5" s="31" t="s">
        <v>73</v>
      </c>
      <c r="B5" s="31" t="s">
        <v>74</v>
      </c>
      <c r="C5" s="135"/>
      <c r="D5" s="33" t="s">
        <v>57</v>
      </c>
      <c r="E5" s="33" t="s">
        <v>170</v>
      </c>
      <c r="F5" s="33" t="s">
        <v>171</v>
      </c>
      <c r="G5" s="130"/>
    </row>
    <row r="6" spans="1:7" ht="15" customHeight="1">
      <c r="A6" s="34" t="s">
        <v>83</v>
      </c>
      <c r="B6" s="34" t="s">
        <v>84</v>
      </c>
      <c r="C6" s="34" t="s">
        <v>85</v>
      </c>
      <c r="D6" s="34" t="s">
        <v>86</v>
      </c>
      <c r="E6" s="34" t="s">
        <v>87</v>
      </c>
      <c r="F6" s="34" t="s">
        <v>88</v>
      </c>
      <c r="G6" s="34" t="s">
        <v>89</v>
      </c>
    </row>
    <row r="7" spans="1:7" ht="18" customHeight="1">
      <c r="A7" s="25" t="s">
        <v>98</v>
      </c>
      <c r="B7" s="25" t="s">
        <v>99</v>
      </c>
      <c r="C7" s="6">
        <v>1230343.22</v>
      </c>
      <c r="D7" s="6">
        <v>1028522</v>
      </c>
      <c r="E7" s="6">
        <v>943122</v>
      </c>
      <c r="F7" s="6">
        <v>85400</v>
      </c>
      <c r="G7" s="6">
        <v>201821.22</v>
      </c>
    </row>
    <row r="8" spans="1:7" ht="18" customHeight="1">
      <c r="A8" s="35" t="s">
        <v>100</v>
      </c>
      <c r="B8" s="35" t="s">
        <v>101</v>
      </c>
      <c r="C8" s="6">
        <v>1180343.22</v>
      </c>
      <c r="D8" s="6">
        <v>1028522</v>
      </c>
      <c r="E8" s="6">
        <v>943122</v>
      </c>
      <c r="F8" s="6">
        <v>85400</v>
      </c>
      <c r="G8" s="6">
        <v>151821.22</v>
      </c>
    </row>
    <row r="9" spans="1:7" ht="18" customHeight="1">
      <c r="A9" s="36" t="s">
        <v>102</v>
      </c>
      <c r="B9" s="36" t="s">
        <v>103</v>
      </c>
      <c r="C9" s="6">
        <v>1178922</v>
      </c>
      <c r="D9" s="6">
        <v>1028522</v>
      </c>
      <c r="E9" s="6">
        <v>943122</v>
      </c>
      <c r="F9" s="6">
        <v>85400</v>
      </c>
      <c r="G9" s="6">
        <v>150400</v>
      </c>
    </row>
    <row r="10" spans="1:7" ht="18" customHeight="1">
      <c r="A10" s="36" t="s">
        <v>104</v>
      </c>
      <c r="B10" s="36" t="s">
        <v>105</v>
      </c>
      <c r="C10" s="6">
        <v>1421.22</v>
      </c>
      <c r="D10" s="6"/>
      <c r="E10" s="6"/>
      <c r="F10" s="6"/>
      <c r="G10" s="6">
        <v>1421.22</v>
      </c>
    </row>
    <row r="11" spans="1:7" ht="18" customHeight="1">
      <c r="A11" s="35" t="s">
        <v>106</v>
      </c>
      <c r="B11" s="35" t="s">
        <v>107</v>
      </c>
      <c r="C11" s="6">
        <v>50000</v>
      </c>
      <c r="D11" s="6"/>
      <c r="E11" s="6"/>
      <c r="F11" s="6"/>
      <c r="G11" s="6">
        <v>50000</v>
      </c>
    </row>
    <row r="12" spans="1:7" ht="18" customHeight="1">
      <c r="A12" s="36" t="s">
        <v>108</v>
      </c>
      <c r="B12" s="36" t="s">
        <v>107</v>
      </c>
      <c r="C12" s="6">
        <v>50000</v>
      </c>
      <c r="D12" s="6"/>
      <c r="E12" s="6"/>
      <c r="F12" s="6"/>
      <c r="G12" s="6">
        <v>50000</v>
      </c>
    </row>
    <row r="13" spans="1:7" ht="18" customHeight="1">
      <c r="A13" s="25" t="s">
        <v>109</v>
      </c>
      <c r="B13" s="25" t="s">
        <v>110</v>
      </c>
      <c r="C13" s="6">
        <v>138490.85</v>
      </c>
      <c r="D13" s="6">
        <v>138490.85</v>
      </c>
      <c r="E13" s="6">
        <v>138490.85</v>
      </c>
      <c r="F13" s="6"/>
      <c r="G13" s="6"/>
    </row>
    <row r="14" spans="1:7" ht="18" customHeight="1">
      <c r="A14" s="35" t="s">
        <v>111</v>
      </c>
      <c r="B14" s="35" t="s">
        <v>112</v>
      </c>
      <c r="C14" s="6">
        <v>137651.51999999999</v>
      </c>
      <c r="D14" s="6">
        <v>137651.51999999999</v>
      </c>
      <c r="E14" s="6">
        <v>137651.51999999999</v>
      </c>
      <c r="F14" s="6"/>
      <c r="G14" s="6"/>
    </row>
    <row r="15" spans="1:7" ht="18" customHeight="1">
      <c r="A15" s="36" t="s">
        <v>113</v>
      </c>
      <c r="B15" s="36" t="s">
        <v>114</v>
      </c>
      <c r="C15" s="6">
        <v>137651.51999999999</v>
      </c>
      <c r="D15" s="6">
        <v>137651.51999999999</v>
      </c>
      <c r="E15" s="6">
        <v>137651.51999999999</v>
      </c>
      <c r="F15" s="6"/>
      <c r="G15" s="6"/>
    </row>
    <row r="16" spans="1:7" ht="18" customHeight="1">
      <c r="A16" s="35" t="s">
        <v>115</v>
      </c>
      <c r="B16" s="35" t="s">
        <v>116</v>
      </c>
      <c r="C16" s="6">
        <v>839.33</v>
      </c>
      <c r="D16" s="6">
        <v>839.33</v>
      </c>
      <c r="E16" s="6">
        <v>839.33</v>
      </c>
      <c r="F16" s="6"/>
      <c r="G16" s="6"/>
    </row>
    <row r="17" spans="1:7" ht="18" customHeight="1">
      <c r="A17" s="36" t="s">
        <v>117</v>
      </c>
      <c r="B17" s="36" t="s">
        <v>116</v>
      </c>
      <c r="C17" s="6">
        <v>839.33</v>
      </c>
      <c r="D17" s="6">
        <v>839.33</v>
      </c>
      <c r="E17" s="6">
        <v>839.33</v>
      </c>
      <c r="F17" s="6"/>
      <c r="G17" s="6"/>
    </row>
    <row r="18" spans="1:7" ht="18" customHeight="1">
      <c r="A18" s="25" t="s">
        <v>118</v>
      </c>
      <c r="B18" s="25" t="s">
        <v>119</v>
      </c>
      <c r="C18" s="6">
        <v>136222.39999999999</v>
      </c>
      <c r="D18" s="6">
        <v>136222.39999999999</v>
      </c>
      <c r="E18" s="6">
        <v>136222.39999999999</v>
      </c>
      <c r="F18" s="6"/>
      <c r="G18" s="6"/>
    </row>
    <row r="19" spans="1:7" ht="18" customHeight="1">
      <c r="A19" s="35" t="s">
        <v>120</v>
      </c>
      <c r="B19" s="35" t="s">
        <v>121</v>
      </c>
      <c r="C19" s="6">
        <v>136222.39999999999</v>
      </c>
      <c r="D19" s="6">
        <v>136222.39999999999</v>
      </c>
      <c r="E19" s="6">
        <v>136222.39999999999</v>
      </c>
      <c r="F19" s="6"/>
      <c r="G19" s="6"/>
    </row>
    <row r="20" spans="1:7" ht="18" customHeight="1">
      <c r="A20" s="36" t="s">
        <v>122</v>
      </c>
      <c r="B20" s="36" t="s">
        <v>123</v>
      </c>
      <c r="C20" s="6">
        <v>76568.66</v>
      </c>
      <c r="D20" s="6">
        <v>76568.66</v>
      </c>
      <c r="E20" s="6">
        <v>76568.66</v>
      </c>
      <c r="F20" s="6"/>
      <c r="G20" s="6"/>
    </row>
    <row r="21" spans="1:7" ht="18" customHeight="1">
      <c r="A21" s="36" t="s">
        <v>124</v>
      </c>
      <c r="B21" s="36" t="s">
        <v>125</v>
      </c>
      <c r="C21" s="6">
        <v>52348.1</v>
      </c>
      <c r="D21" s="6">
        <v>52348.1</v>
      </c>
      <c r="E21" s="6">
        <v>52348.1</v>
      </c>
      <c r="F21" s="6"/>
      <c r="G21" s="6"/>
    </row>
    <row r="22" spans="1:7" ht="18" customHeight="1">
      <c r="A22" s="36" t="s">
        <v>126</v>
      </c>
      <c r="B22" s="36" t="s">
        <v>127</v>
      </c>
      <c r="C22" s="6">
        <v>7305.64</v>
      </c>
      <c r="D22" s="6">
        <v>7305.64</v>
      </c>
      <c r="E22" s="6">
        <v>7305.64</v>
      </c>
      <c r="F22" s="6"/>
      <c r="G22" s="6"/>
    </row>
    <row r="23" spans="1:7" ht="18" customHeight="1">
      <c r="A23" s="25" t="s">
        <v>128</v>
      </c>
      <c r="B23" s="25" t="s">
        <v>129</v>
      </c>
      <c r="C23" s="6">
        <v>113174.64</v>
      </c>
      <c r="D23" s="6">
        <v>113174.64</v>
      </c>
      <c r="E23" s="6">
        <v>113174.64</v>
      </c>
      <c r="F23" s="6"/>
      <c r="G23" s="6"/>
    </row>
    <row r="24" spans="1:7" ht="18" customHeight="1">
      <c r="A24" s="35" t="s">
        <v>130</v>
      </c>
      <c r="B24" s="35" t="s">
        <v>131</v>
      </c>
      <c r="C24" s="6">
        <v>113174.64</v>
      </c>
      <c r="D24" s="6">
        <v>113174.64</v>
      </c>
      <c r="E24" s="6">
        <v>113174.64</v>
      </c>
      <c r="F24" s="6"/>
      <c r="G24" s="6"/>
    </row>
    <row r="25" spans="1:7" ht="18" customHeight="1">
      <c r="A25" s="36" t="s">
        <v>132</v>
      </c>
      <c r="B25" s="36" t="s">
        <v>133</v>
      </c>
      <c r="C25" s="6">
        <v>113174.64</v>
      </c>
      <c r="D25" s="6">
        <v>113174.64</v>
      </c>
      <c r="E25" s="6">
        <v>113174.64</v>
      </c>
      <c r="F25" s="6"/>
      <c r="G25" s="6"/>
    </row>
    <row r="26" spans="1:7" ht="18" customHeight="1">
      <c r="A26" s="127" t="s">
        <v>172</v>
      </c>
      <c r="B26" s="128" t="s">
        <v>172</v>
      </c>
      <c r="C26" s="6">
        <v>1618231.11</v>
      </c>
      <c r="D26" s="6">
        <v>1416409.89</v>
      </c>
      <c r="E26" s="6">
        <v>1331009.8899999999</v>
      </c>
      <c r="F26" s="6">
        <v>85400</v>
      </c>
      <c r="G26" s="6">
        <v>201821.22</v>
      </c>
    </row>
  </sheetData>
  <mergeCells count="6">
    <mergeCell ref="A2:G2"/>
    <mergeCell ref="A4:B4"/>
    <mergeCell ref="A26:B26"/>
    <mergeCell ref="G4:G5"/>
    <mergeCell ref="D4:F4"/>
    <mergeCell ref="C4:C5"/>
  </mergeCells>
  <phoneticPr fontId="16" type="noConversion"/>
  <printOptions horizontalCentered="1"/>
  <pageMargins left="0.37" right="0.37" top="0.56000000000000005" bottom="0.56000000000000005" header="0.48" footer="0.48"/>
  <pageSetup paperSize="9" scale="0" fitToHeight="10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7"/>
  <sheetViews>
    <sheetView showZeros="0" topLeftCell="B1" workbookViewId="0"/>
  </sheetViews>
  <sheetFormatPr defaultColWidth="10.375" defaultRowHeight="14.25" customHeight="1"/>
  <cols>
    <col min="1" max="6" width="28.125" customWidth="1"/>
  </cols>
  <sheetData>
    <row r="1" spans="1:6" ht="14.25" customHeight="1">
      <c r="A1" s="38"/>
      <c r="B1" s="38"/>
      <c r="C1" s="38"/>
      <c r="D1" s="38"/>
      <c r="E1" s="23"/>
      <c r="F1" s="39" t="s">
        <v>173</v>
      </c>
    </row>
    <row r="2" spans="1:6" ht="41.25" customHeight="1">
      <c r="A2" s="136" t="str">
        <f>"2025"&amp;"年一般公共预算“三公”经费支出预算表"</f>
        <v>2025年一般公共预算“三公”经费支出预算表</v>
      </c>
      <c r="B2" s="137"/>
      <c r="C2" s="137"/>
      <c r="D2" s="137"/>
      <c r="E2" s="138"/>
      <c r="F2" s="137"/>
    </row>
    <row r="3" spans="1:6" ht="14.25" customHeight="1">
      <c r="A3" s="139" t="str">
        <f>"单位名称："&amp;"禄劝彝族苗族自治县妇女联合会"</f>
        <v>单位名称：禄劝彝族苗族自治县妇女联合会</v>
      </c>
      <c r="B3" s="140"/>
      <c r="D3" s="38"/>
      <c r="E3" s="23"/>
      <c r="F3" s="2" t="s">
        <v>1</v>
      </c>
    </row>
    <row r="4" spans="1:6" ht="27" customHeight="1">
      <c r="A4" s="141" t="s">
        <v>174</v>
      </c>
      <c r="B4" s="141" t="s">
        <v>175</v>
      </c>
      <c r="C4" s="98" t="s">
        <v>176</v>
      </c>
      <c r="D4" s="141"/>
      <c r="E4" s="144"/>
      <c r="F4" s="141" t="s">
        <v>177</v>
      </c>
    </row>
    <row r="5" spans="1:6" ht="28.5" customHeight="1">
      <c r="A5" s="142"/>
      <c r="B5" s="143"/>
      <c r="C5" s="40" t="s">
        <v>57</v>
      </c>
      <c r="D5" s="40" t="s">
        <v>178</v>
      </c>
      <c r="E5" s="40" t="s">
        <v>179</v>
      </c>
      <c r="F5" s="145"/>
    </row>
    <row r="6" spans="1:6" ht="17.25" customHeight="1">
      <c r="A6" s="19" t="s">
        <v>83</v>
      </c>
      <c r="B6" s="19" t="s">
        <v>84</v>
      </c>
      <c r="C6" s="19" t="s">
        <v>85</v>
      </c>
      <c r="D6" s="19" t="s">
        <v>86</v>
      </c>
      <c r="E6" s="19" t="s">
        <v>87</v>
      </c>
      <c r="F6" s="19" t="s">
        <v>88</v>
      </c>
    </row>
    <row r="7" spans="1:6" ht="17.25" customHeight="1">
      <c r="A7" s="6"/>
      <c r="B7" s="6"/>
      <c r="C7" s="6"/>
      <c r="D7" s="6"/>
      <c r="E7" s="6"/>
      <c r="F7" s="6"/>
    </row>
  </sheetData>
  <mergeCells count="6">
    <mergeCell ref="A2:F2"/>
    <mergeCell ref="A3:B3"/>
    <mergeCell ref="A4:A5"/>
    <mergeCell ref="B4:B5"/>
    <mergeCell ref="C4:E4"/>
    <mergeCell ref="F4:F5"/>
  </mergeCells>
  <phoneticPr fontId="16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X28"/>
  <sheetViews>
    <sheetView showZeros="0" topLeftCell="G1" workbookViewId="0"/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spans="1:24" ht="13.5" customHeight="1">
      <c r="B1" s="27"/>
      <c r="C1" s="41"/>
      <c r="E1" s="42"/>
      <c r="F1" s="42"/>
      <c r="G1" s="42"/>
      <c r="H1" s="42"/>
      <c r="I1" s="43"/>
      <c r="J1" s="43"/>
      <c r="K1" s="43"/>
      <c r="L1" s="43"/>
      <c r="M1" s="43"/>
      <c r="N1" s="43"/>
      <c r="R1" s="43"/>
      <c r="V1" s="41"/>
      <c r="X1" s="44" t="s">
        <v>180</v>
      </c>
    </row>
    <row r="2" spans="1:24" ht="45.75" customHeight="1">
      <c r="A2" s="157" t="str">
        <f>"2025"&amp;"年部门基本支出预算表"</f>
        <v>2025年部门基本支出预算表</v>
      </c>
      <c r="B2" s="158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8"/>
      <c r="P2" s="158"/>
      <c r="Q2" s="158"/>
      <c r="R2" s="157"/>
      <c r="S2" s="157"/>
      <c r="T2" s="157"/>
      <c r="U2" s="157"/>
      <c r="V2" s="157"/>
      <c r="W2" s="157"/>
      <c r="X2" s="157"/>
    </row>
    <row r="3" spans="1:24" ht="18.75" customHeight="1">
      <c r="A3" s="159" t="str">
        <f>"单位名称："&amp;"禄劝彝族苗族自治县妇女联合会"</f>
        <v>单位名称：禄劝彝族苗族自治县妇女联合会</v>
      </c>
      <c r="B3" s="160"/>
      <c r="C3" s="161"/>
      <c r="D3" s="161"/>
      <c r="E3" s="161"/>
      <c r="F3" s="161"/>
      <c r="G3" s="161"/>
      <c r="H3" s="161"/>
      <c r="I3" s="45"/>
      <c r="J3" s="45"/>
      <c r="K3" s="45"/>
      <c r="L3" s="45"/>
      <c r="M3" s="45"/>
      <c r="N3" s="45"/>
      <c r="O3" s="46"/>
      <c r="P3" s="46"/>
      <c r="Q3" s="46"/>
      <c r="R3" s="45"/>
      <c r="V3" s="41"/>
      <c r="X3" s="44" t="s">
        <v>1</v>
      </c>
    </row>
    <row r="4" spans="1:24" ht="18" customHeight="1">
      <c r="A4" s="155" t="s">
        <v>181</v>
      </c>
      <c r="B4" s="155" t="s">
        <v>182</v>
      </c>
      <c r="C4" s="155" t="s">
        <v>183</v>
      </c>
      <c r="D4" s="155" t="s">
        <v>184</v>
      </c>
      <c r="E4" s="155" t="s">
        <v>185</v>
      </c>
      <c r="F4" s="155" t="s">
        <v>186</v>
      </c>
      <c r="G4" s="155" t="s">
        <v>187</v>
      </c>
      <c r="H4" s="155" t="s">
        <v>188</v>
      </c>
      <c r="I4" s="131" t="s">
        <v>189</v>
      </c>
      <c r="J4" s="150" t="s">
        <v>189</v>
      </c>
      <c r="K4" s="150"/>
      <c r="L4" s="150"/>
      <c r="M4" s="150"/>
      <c r="N4" s="150"/>
      <c r="O4" s="132"/>
      <c r="P4" s="132"/>
      <c r="Q4" s="132"/>
      <c r="R4" s="151" t="s">
        <v>61</v>
      </c>
      <c r="S4" s="150" t="s">
        <v>62</v>
      </c>
      <c r="T4" s="150"/>
      <c r="U4" s="150"/>
      <c r="V4" s="150"/>
      <c r="W4" s="150"/>
      <c r="X4" s="152"/>
    </row>
    <row r="5" spans="1:24" ht="18" customHeight="1">
      <c r="A5" s="162"/>
      <c r="B5" s="153"/>
      <c r="C5" s="163"/>
      <c r="D5" s="162"/>
      <c r="E5" s="162"/>
      <c r="F5" s="162"/>
      <c r="G5" s="162"/>
      <c r="H5" s="162"/>
      <c r="I5" s="134" t="s">
        <v>190</v>
      </c>
      <c r="J5" s="131" t="s">
        <v>58</v>
      </c>
      <c r="K5" s="150"/>
      <c r="L5" s="150"/>
      <c r="M5" s="150"/>
      <c r="N5" s="152"/>
      <c r="O5" s="165" t="s">
        <v>191</v>
      </c>
      <c r="P5" s="132"/>
      <c r="Q5" s="133"/>
      <c r="R5" s="155" t="s">
        <v>61</v>
      </c>
      <c r="S5" s="131" t="s">
        <v>62</v>
      </c>
      <c r="T5" s="151" t="s">
        <v>64</v>
      </c>
      <c r="U5" s="150" t="s">
        <v>62</v>
      </c>
      <c r="V5" s="151" t="s">
        <v>66</v>
      </c>
      <c r="W5" s="151" t="s">
        <v>67</v>
      </c>
      <c r="X5" s="164" t="s">
        <v>68</v>
      </c>
    </row>
    <row r="6" spans="1:24" ht="19.5" customHeight="1">
      <c r="A6" s="153"/>
      <c r="B6" s="153"/>
      <c r="C6" s="153"/>
      <c r="D6" s="153"/>
      <c r="E6" s="153"/>
      <c r="F6" s="153"/>
      <c r="G6" s="153"/>
      <c r="H6" s="153"/>
      <c r="I6" s="153"/>
      <c r="J6" s="166" t="s">
        <v>192</v>
      </c>
      <c r="K6" s="155" t="s">
        <v>193</v>
      </c>
      <c r="L6" s="155" t="s">
        <v>194</v>
      </c>
      <c r="M6" s="155" t="s">
        <v>195</v>
      </c>
      <c r="N6" s="155" t="s">
        <v>196</v>
      </c>
      <c r="O6" s="155" t="s">
        <v>58</v>
      </c>
      <c r="P6" s="155" t="s">
        <v>59</v>
      </c>
      <c r="Q6" s="155" t="s">
        <v>60</v>
      </c>
      <c r="R6" s="153"/>
      <c r="S6" s="155" t="s">
        <v>57</v>
      </c>
      <c r="T6" s="155" t="s">
        <v>64</v>
      </c>
      <c r="U6" s="155" t="s">
        <v>197</v>
      </c>
      <c r="V6" s="155" t="s">
        <v>66</v>
      </c>
      <c r="W6" s="155" t="s">
        <v>67</v>
      </c>
      <c r="X6" s="155" t="s">
        <v>68</v>
      </c>
    </row>
    <row r="7" spans="1:24" ht="37.5" customHeight="1">
      <c r="A7" s="154"/>
      <c r="B7" s="135"/>
      <c r="C7" s="154"/>
      <c r="D7" s="154"/>
      <c r="E7" s="154"/>
      <c r="F7" s="154"/>
      <c r="G7" s="154"/>
      <c r="H7" s="154"/>
      <c r="I7" s="154"/>
      <c r="J7" s="167" t="s">
        <v>57</v>
      </c>
      <c r="K7" s="156" t="s">
        <v>198</v>
      </c>
      <c r="L7" s="156" t="s">
        <v>194</v>
      </c>
      <c r="M7" s="156" t="s">
        <v>195</v>
      </c>
      <c r="N7" s="156" t="s">
        <v>196</v>
      </c>
      <c r="O7" s="156" t="s">
        <v>194</v>
      </c>
      <c r="P7" s="156" t="s">
        <v>195</v>
      </c>
      <c r="Q7" s="156" t="s">
        <v>196</v>
      </c>
      <c r="R7" s="156" t="s">
        <v>61</v>
      </c>
      <c r="S7" s="156" t="s">
        <v>57</v>
      </c>
      <c r="T7" s="156" t="s">
        <v>64</v>
      </c>
      <c r="U7" s="156" t="s">
        <v>197</v>
      </c>
      <c r="V7" s="156" t="s">
        <v>66</v>
      </c>
      <c r="W7" s="156" t="s">
        <v>67</v>
      </c>
      <c r="X7" s="156" t="s">
        <v>68</v>
      </c>
    </row>
    <row r="8" spans="1:24" ht="14.25" customHeight="1">
      <c r="A8" s="49">
        <v>1</v>
      </c>
      <c r="B8" s="49">
        <v>2</v>
      </c>
      <c r="C8" s="49">
        <v>3</v>
      </c>
      <c r="D8" s="49">
        <v>4</v>
      </c>
      <c r="E8" s="49">
        <v>5</v>
      </c>
      <c r="F8" s="49">
        <v>6</v>
      </c>
      <c r="G8" s="49">
        <v>7</v>
      </c>
      <c r="H8" s="49">
        <v>8</v>
      </c>
      <c r="I8" s="49">
        <v>9</v>
      </c>
      <c r="J8" s="49">
        <v>10</v>
      </c>
      <c r="K8" s="49">
        <v>11</v>
      </c>
      <c r="L8" s="49">
        <v>12</v>
      </c>
      <c r="M8" s="49">
        <v>13</v>
      </c>
      <c r="N8" s="49">
        <v>14</v>
      </c>
      <c r="O8" s="49">
        <v>15</v>
      </c>
      <c r="P8" s="49">
        <v>16</v>
      </c>
      <c r="Q8" s="49">
        <v>17</v>
      </c>
      <c r="R8" s="49">
        <v>18</v>
      </c>
      <c r="S8" s="49">
        <v>19</v>
      </c>
      <c r="T8" s="49">
        <v>20</v>
      </c>
      <c r="U8" s="49">
        <v>21</v>
      </c>
      <c r="V8" s="49">
        <v>22</v>
      </c>
      <c r="W8" s="49">
        <v>23</v>
      </c>
      <c r="X8" s="49">
        <v>24</v>
      </c>
    </row>
    <row r="9" spans="1:24" ht="20.25" customHeight="1">
      <c r="A9" s="9" t="s">
        <v>70</v>
      </c>
      <c r="B9" s="9" t="s">
        <v>70</v>
      </c>
      <c r="C9" s="9" t="s">
        <v>199</v>
      </c>
      <c r="D9" s="9" t="s">
        <v>200</v>
      </c>
      <c r="E9" s="9" t="s">
        <v>102</v>
      </c>
      <c r="F9" s="9" t="s">
        <v>103</v>
      </c>
      <c r="G9" s="9" t="s">
        <v>201</v>
      </c>
      <c r="H9" s="9" t="s">
        <v>202</v>
      </c>
      <c r="I9" s="6">
        <v>317016</v>
      </c>
      <c r="J9" s="6">
        <v>317016</v>
      </c>
      <c r="K9" s="6"/>
      <c r="L9" s="6"/>
      <c r="M9" s="6">
        <v>317016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0.25" customHeight="1">
      <c r="A10" s="9" t="s">
        <v>70</v>
      </c>
      <c r="B10" s="9" t="s">
        <v>70</v>
      </c>
      <c r="C10" s="9" t="s">
        <v>203</v>
      </c>
      <c r="D10" s="9" t="s">
        <v>133</v>
      </c>
      <c r="E10" s="9" t="s">
        <v>132</v>
      </c>
      <c r="F10" s="9" t="s">
        <v>133</v>
      </c>
      <c r="G10" s="9" t="s">
        <v>204</v>
      </c>
      <c r="H10" s="9" t="s">
        <v>133</v>
      </c>
      <c r="I10" s="6">
        <v>113174.64</v>
      </c>
      <c r="J10" s="6">
        <v>113174.64</v>
      </c>
      <c r="K10" s="50"/>
      <c r="L10" s="50"/>
      <c r="M10" s="6">
        <v>113174.64</v>
      </c>
      <c r="N10" s="50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0.25" customHeight="1">
      <c r="A11" s="9" t="s">
        <v>70</v>
      </c>
      <c r="B11" s="9" t="s">
        <v>70</v>
      </c>
      <c r="C11" s="9" t="s">
        <v>205</v>
      </c>
      <c r="D11" s="9" t="s">
        <v>206</v>
      </c>
      <c r="E11" s="9" t="s">
        <v>102</v>
      </c>
      <c r="F11" s="9" t="s">
        <v>103</v>
      </c>
      <c r="G11" s="9" t="s">
        <v>207</v>
      </c>
      <c r="H11" s="9" t="s">
        <v>208</v>
      </c>
      <c r="I11" s="6">
        <v>67200</v>
      </c>
      <c r="J11" s="6">
        <v>67200</v>
      </c>
      <c r="K11" s="50"/>
      <c r="L11" s="50"/>
      <c r="M11" s="6">
        <v>67200</v>
      </c>
      <c r="N11" s="50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0.25" customHeight="1">
      <c r="A12" s="9" t="s">
        <v>70</v>
      </c>
      <c r="B12" s="9" t="s">
        <v>70</v>
      </c>
      <c r="C12" s="9" t="s">
        <v>209</v>
      </c>
      <c r="D12" s="9" t="s">
        <v>210</v>
      </c>
      <c r="E12" s="9" t="s">
        <v>102</v>
      </c>
      <c r="F12" s="9" t="s">
        <v>103</v>
      </c>
      <c r="G12" s="9" t="s">
        <v>211</v>
      </c>
      <c r="H12" s="9" t="s">
        <v>210</v>
      </c>
      <c r="I12" s="6">
        <v>4200</v>
      </c>
      <c r="J12" s="6">
        <v>4200</v>
      </c>
      <c r="K12" s="50"/>
      <c r="L12" s="50"/>
      <c r="M12" s="6">
        <v>4200</v>
      </c>
      <c r="N12" s="50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0.25" customHeight="1">
      <c r="A13" s="9" t="s">
        <v>70</v>
      </c>
      <c r="B13" s="9" t="s">
        <v>70</v>
      </c>
      <c r="C13" s="9" t="s">
        <v>212</v>
      </c>
      <c r="D13" s="9" t="s">
        <v>213</v>
      </c>
      <c r="E13" s="9" t="s">
        <v>102</v>
      </c>
      <c r="F13" s="9" t="s">
        <v>103</v>
      </c>
      <c r="G13" s="9" t="s">
        <v>214</v>
      </c>
      <c r="H13" s="9" t="s">
        <v>215</v>
      </c>
      <c r="I13" s="6">
        <v>8000</v>
      </c>
      <c r="J13" s="6">
        <v>8000</v>
      </c>
      <c r="K13" s="50"/>
      <c r="L13" s="50"/>
      <c r="M13" s="6">
        <v>8000</v>
      </c>
      <c r="N13" s="50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0.25" customHeight="1">
      <c r="A14" s="9" t="s">
        <v>70</v>
      </c>
      <c r="B14" s="9" t="s">
        <v>70</v>
      </c>
      <c r="C14" s="9" t="s">
        <v>212</v>
      </c>
      <c r="D14" s="9" t="s">
        <v>213</v>
      </c>
      <c r="E14" s="9" t="s">
        <v>102</v>
      </c>
      <c r="F14" s="9" t="s">
        <v>103</v>
      </c>
      <c r="G14" s="9" t="s">
        <v>216</v>
      </c>
      <c r="H14" s="9" t="s">
        <v>217</v>
      </c>
      <c r="I14" s="6">
        <v>6000</v>
      </c>
      <c r="J14" s="6">
        <v>6000</v>
      </c>
      <c r="K14" s="50"/>
      <c r="L14" s="50"/>
      <c r="M14" s="6">
        <v>6000</v>
      </c>
      <c r="N14" s="50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0.25" customHeight="1">
      <c r="A15" s="9" t="s">
        <v>70</v>
      </c>
      <c r="B15" s="9" t="s">
        <v>70</v>
      </c>
      <c r="C15" s="9" t="s">
        <v>218</v>
      </c>
      <c r="D15" s="9" t="s">
        <v>219</v>
      </c>
      <c r="E15" s="9" t="s">
        <v>102</v>
      </c>
      <c r="F15" s="9" t="s">
        <v>103</v>
      </c>
      <c r="G15" s="9" t="s">
        <v>220</v>
      </c>
      <c r="H15" s="9" t="s">
        <v>221</v>
      </c>
      <c r="I15" s="6">
        <v>115680</v>
      </c>
      <c r="J15" s="6">
        <v>115680</v>
      </c>
      <c r="K15" s="50"/>
      <c r="L15" s="50"/>
      <c r="M15" s="6">
        <v>115680</v>
      </c>
      <c r="N15" s="50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0.25" customHeight="1">
      <c r="A16" s="9" t="s">
        <v>70</v>
      </c>
      <c r="B16" s="9" t="s">
        <v>70</v>
      </c>
      <c r="C16" s="9" t="s">
        <v>222</v>
      </c>
      <c r="D16" s="9" t="s">
        <v>223</v>
      </c>
      <c r="E16" s="9" t="s">
        <v>102</v>
      </c>
      <c r="F16" s="9" t="s">
        <v>103</v>
      </c>
      <c r="G16" s="9" t="s">
        <v>220</v>
      </c>
      <c r="H16" s="9" t="s">
        <v>221</v>
      </c>
      <c r="I16" s="6">
        <v>26418</v>
      </c>
      <c r="J16" s="6">
        <v>26418</v>
      </c>
      <c r="K16" s="50"/>
      <c r="L16" s="50"/>
      <c r="M16" s="6">
        <v>26418</v>
      </c>
      <c r="N16" s="50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0.25" customHeight="1">
      <c r="A17" s="9" t="s">
        <v>70</v>
      </c>
      <c r="B17" s="9" t="s">
        <v>70</v>
      </c>
      <c r="C17" s="9" t="s">
        <v>224</v>
      </c>
      <c r="D17" s="9" t="s">
        <v>225</v>
      </c>
      <c r="E17" s="9" t="s">
        <v>102</v>
      </c>
      <c r="F17" s="9" t="s">
        <v>103</v>
      </c>
      <c r="G17" s="9" t="s">
        <v>226</v>
      </c>
      <c r="H17" s="9" t="s">
        <v>227</v>
      </c>
      <c r="I17" s="6">
        <v>484008</v>
      </c>
      <c r="J17" s="6">
        <v>484008</v>
      </c>
      <c r="K17" s="50"/>
      <c r="L17" s="50"/>
      <c r="M17" s="6">
        <v>484008</v>
      </c>
      <c r="N17" s="50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0.25" customHeight="1">
      <c r="A18" s="9" t="s">
        <v>70</v>
      </c>
      <c r="B18" s="9" t="s">
        <v>70</v>
      </c>
      <c r="C18" s="9" t="s">
        <v>228</v>
      </c>
      <c r="D18" s="9" t="s">
        <v>229</v>
      </c>
      <c r="E18" s="9" t="s">
        <v>117</v>
      </c>
      <c r="F18" s="9" t="s">
        <v>116</v>
      </c>
      <c r="G18" s="9" t="s">
        <v>230</v>
      </c>
      <c r="H18" s="9" t="s">
        <v>231</v>
      </c>
      <c r="I18" s="6">
        <v>839.33</v>
      </c>
      <c r="J18" s="6">
        <v>839.33</v>
      </c>
      <c r="K18" s="50"/>
      <c r="L18" s="50"/>
      <c r="M18" s="6">
        <v>839.33</v>
      </c>
      <c r="N18" s="50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0.25" customHeight="1">
      <c r="A19" s="9" t="s">
        <v>70</v>
      </c>
      <c r="B19" s="9" t="s">
        <v>70</v>
      </c>
      <c r="C19" s="9" t="s">
        <v>232</v>
      </c>
      <c r="D19" s="9" t="s">
        <v>233</v>
      </c>
      <c r="E19" s="9" t="s">
        <v>124</v>
      </c>
      <c r="F19" s="9" t="s">
        <v>125</v>
      </c>
      <c r="G19" s="9" t="s">
        <v>234</v>
      </c>
      <c r="H19" s="9" t="s">
        <v>235</v>
      </c>
      <c r="I19" s="6">
        <v>9332</v>
      </c>
      <c r="J19" s="6">
        <v>9332</v>
      </c>
      <c r="K19" s="50"/>
      <c r="L19" s="50"/>
      <c r="M19" s="6">
        <v>9332</v>
      </c>
      <c r="N19" s="50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0.25" customHeight="1">
      <c r="A20" s="9" t="s">
        <v>70</v>
      </c>
      <c r="B20" s="9" t="s">
        <v>70</v>
      </c>
      <c r="C20" s="9" t="s">
        <v>232</v>
      </c>
      <c r="D20" s="9" t="s">
        <v>233</v>
      </c>
      <c r="E20" s="9" t="s">
        <v>126</v>
      </c>
      <c r="F20" s="9" t="s">
        <v>127</v>
      </c>
      <c r="G20" s="9" t="s">
        <v>230</v>
      </c>
      <c r="H20" s="9" t="s">
        <v>231</v>
      </c>
      <c r="I20" s="6">
        <v>824</v>
      </c>
      <c r="J20" s="6">
        <v>824</v>
      </c>
      <c r="K20" s="50"/>
      <c r="L20" s="50"/>
      <c r="M20" s="6">
        <v>824</v>
      </c>
      <c r="N20" s="50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0.25" customHeight="1">
      <c r="A21" s="9" t="s">
        <v>70</v>
      </c>
      <c r="B21" s="9" t="s">
        <v>70</v>
      </c>
      <c r="C21" s="9" t="s">
        <v>236</v>
      </c>
      <c r="D21" s="9" t="s">
        <v>237</v>
      </c>
      <c r="E21" s="9" t="s">
        <v>126</v>
      </c>
      <c r="F21" s="9" t="s">
        <v>127</v>
      </c>
      <c r="G21" s="9" t="s">
        <v>230</v>
      </c>
      <c r="H21" s="9" t="s">
        <v>231</v>
      </c>
      <c r="I21" s="6">
        <v>1720.64</v>
      </c>
      <c r="J21" s="6">
        <v>1720.64</v>
      </c>
      <c r="K21" s="50"/>
      <c r="L21" s="50"/>
      <c r="M21" s="6">
        <v>1720.64</v>
      </c>
      <c r="N21" s="50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0.25" customHeight="1">
      <c r="A22" s="9" t="s">
        <v>70</v>
      </c>
      <c r="B22" s="9" t="s">
        <v>70</v>
      </c>
      <c r="C22" s="9" t="s">
        <v>238</v>
      </c>
      <c r="D22" s="9" t="s">
        <v>239</v>
      </c>
      <c r="E22" s="9" t="s">
        <v>113</v>
      </c>
      <c r="F22" s="9" t="s">
        <v>114</v>
      </c>
      <c r="G22" s="9" t="s">
        <v>240</v>
      </c>
      <c r="H22" s="9" t="s">
        <v>241</v>
      </c>
      <c r="I22" s="6">
        <v>137651.51999999999</v>
      </c>
      <c r="J22" s="6">
        <v>137651.51999999999</v>
      </c>
      <c r="K22" s="50"/>
      <c r="L22" s="50"/>
      <c r="M22" s="6">
        <v>137651.51999999999</v>
      </c>
      <c r="N22" s="50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20.25" customHeight="1">
      <c r="A23" s="9" t="s">
        <v>70</v>
      </c>
      <c r="B23" s="9" t="s">
        <v>70</v>
      </c>
      <c r="C23" s="9" t="s">
        <v>242</v>
      </c>
      <c r="D23" s="9" t="s">
        <v>243</v>
      </c>
      <c r="E23" s="9" t="s">
        <v>122</v>
      </c>
      <c r="F23" s="9" t="s">
        <v>123</v>
      </c>
      <c r="G23" s="9" t="s">
        <v>244</v>
      </c>
      <c r="H23" s="9" t="s">
        <v>245</v>
      </c>
      <c r="I23" s="6">
        <v>67105.119999999995</v>
      </c>
      <c r="J23" s="6">
        <v>67105.119999999995</v>
      </c>
      <c r="K23" s="50"/>
      <c r="L23" s="50"/>
      <c r="M23" s="6">
        <v>67105.119999999995</v>
      </c>
      <c r="N23" s="50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0.25" customHeight="1">
      <c r="A24" s="9" t="s">
        <v>70</v>
      </c>
      <c r="B24" s="9" t="s">
        <v>70</v>
      </c>
      <c r="C24" s="9" t="s">
        <v>242</v>
      </c>
      <c r="D24" s="9" t="s">
        <v>243</v>
      </c>
      <c r="E24" s="9" t="s">
        <v>122</v>
      </c>
      <c r="F24" s="9" t="s">
        <v>123</v>
      </c>
      <c r="G24" s="9" t="s">
        <v>244</v>
      </c>
      <c r="H24" s="9" t="s">
        <v>245</v>
      </c>
      <c r="I24" s="6">
        <v>1720.64</v>
      </c>
      <c r="J24" s="6">
        <v>1720.64</v>
      </c>
      <c r="K24" s="50"/>
      <c r="L24" s="50"/>
      <c r="M24" s="6">
        <v>1720.64</v>
      </c>
      <c r="N24" s="50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20.25" customHeight="1">
      <c r="A25" s="9" t="s">
        <v>70</v>
      </c>
      <c r="B25" s="9" t="s">
        <v>70</v>
      </c>
      <c r="C25" s="9" t="s">
        <v>242</v>
      </c>
      <c r="D25" s="9" t="s">
        <v>243</v>
      </c>
      <c r="E25" s="9" t="s">
        <v>122</v>
      </c>
      <c r="F25" s="9" t="s">
        <v>123</v>
      </c>
      <c r="G25" s="9" t="s">
        <v>244</v>
      </c>
      <c r="H25" s="9" t="s">
        <v>245</v>
      </c>
      <c r="I25" s="6">
        <v>7742.9</v>
      </c>
      <c r="J25" s="6">
        <v>7742.9</v>
      </c>
      <c r="K25" s="50"/>
      <c r="L25" s="50"/>
      <c r="M25" s="6">
        <v>7742.9</v>
      </c>
      <c r="N25" s="50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20.25" customHeight="1">
      <c r="A26" s="9" t="s">
        <v>70</v>
      </c>
      <c r="B26" s="9" t="s">
        <v>70</v>
      </c>
      <c r="C26" s="9" t="s">
        <v>242</v>
      </c>
      <c r="D26" s="9" t="s">
        <v>243</v>
      </c>
      <c r="E26" s="9" t="s">
        <v>124</v>
      </c>
      <c r="F26" s="9" t="s">
        <v>125</v>
      </c>
      <c r="G26" s="9" t="s">
        <v>234</v>
      </c>
      <c r="H26" s="9" t="s">
        <v>235</v>
      </c>
      <c r="I26" s="6">
        <v>43016.1</v>
      </c>
      <c r="J26" s="6">
        <v>43016.1</v>
      </c>
      <c r="K26" s="50"/>
      <c r="L26" s="50"/>
      <c r="M26" s="6">
        <v>43016.1</v>
      </c>
      <c r="N26" s="50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20.25" customHeight="1">
      <c r="A27" s="9" t="s">
        <v>70</v>
      </c>
      <c r="B27" s="9" t="s">
        <v>70</v>
      </c>
      <c r="C27" s="9" t="s">
        <v>242</v>
      </c>
      <c r="D27" s="9" t="s">
        <v>243</v>
      </c>
      <c r="E27" s="9" t="s">
        <v>126</v>
      </c>
      <c r="F27" s="9" t="s">
        <v>127</v>
      </c>
      <c r="G27" s="9" t="s">
        <v>230</v>
      </c>
      <c r="H27" s="9" t="s">
        <v>231</v>
      </c>
      <c r="I27" s="6">
        <v>4761</v>
      </c>
      <c r="J27" s="6">
        <v>4761</v>
      </c>
      <c r="K27" s="50"/>
      <c r="L27" s="50"/>
      <c r="M27" s="6">
        <v>4761</v>
      </c>
      <c r="N27" s="50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7.25" customHeight="1">
      <c r="A28" s="146" t="s">
        <v>172</v>
      </c>
      <c r="B28" s="147"/>
      <c r="C28" s="148"/>
      <c r="D28" s="148"/>
      <c r="E28" s="148"/>
      <c r="F28" s="148"/>
      <c r="G28" s="148"/>
      <c r="H28" s="149"/>
      <c r="I28" s="6">
        <v>1416409.89</v>
      </c>
      <c r="J28" s="6">
        <v>1416409.89</v>
      </c>
      <c r="K28" s="6"/>
      <c r="L28" s="6"/>
      <c r="M28" s="6">
        <v>1416409.89</v>
      </c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</sheetData>
  <mergeCells count="31">
    <mergeCell ref="A2:X2"/>
    <mergeCell ref="A3:H3"/>
    <mergeCell ref="A4:A7"/>
    <mergeCell ref="C4:C7"/>
    <mergeCell ref="D4:D7"/>
    <mergeCell ref="E4:E7"/>
    <mergeCell ref="F4:F7"/>
    <mergeCell ref="G4:G7"/>
    <mergeCell ref="H4:H7"/>
    <mergeCell ref="J5:N5"/>
    <mergeCell ref="R5:R7"/>
    <mergeCell ref="S5:X5"/>
    <mergeCell ref="Q6:Q7"/>
    <mergeCell ref="O5:Q5"/>
    <mergeCell ref="B4:B7"/>
    <mergeCell ref="J6:J7"/>
    <mergeCell ref="A28:H28"/>
    <mergeCell ref="I4:X4"/>
    <mergeCell ref="I5:I7"/>
    <mergeCell ref="K6:K7"/>
    <mergeCell ref="L6:L7"/>
    <mergeCell ref="M6:M7"/>
    <mergeCell ref="N6:N7"/>
    <mergeCell ref="S6:S7"/>
    <mergeCell ref="T6:T7"/>
    <mergeCell ref="U6:U7"/>
    <mergeCell ref="V6:V7"/>
    <mergeCell ref="W6:W7"/>
    <mergeCell ref="X6:X7"/>
    <mergeCell ref="O6:O7"/>
    <mergeCell ref="P6:P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W13"/>
  <sheetViews>
    <sheetView showZeros="0" workbookViewId="0"/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27"/>
      <c r="E1" s="51"/>
      <c r="F1" s="51"/>
      <c r="G1" s="51"/>
      <c r="H1" s="51"/>
      <c r="U1" s="27"/>
      <c r="W1" s="3" t="s">
        <v>246</v>
      </c>
    </row>
    <row r="2" spans="1:23" ht="46.5" customHeight="1">
      <c r="A2" s="158" t="str">
        <f>"2025"&amp;"年部门项目支出预算表"</f>
        <v>2025年部门项目支出预算表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spans="1:23" ht="13.5" customHeight="1">
      <c r="A3" s="159" t="str">
        <f>"单位名称："&amp;"禄劝彝族苗族自治县妇女联合会"</f>
        <v>单位名称：禄劝彝族苗族自治县妇女联合会</v>
      </c>
      <c r="B3" s="160"/>
      <c r="C3" s="160"/>
      <c r="D3" s="160"/>
      <c r="E3" s="160"/>
      <c r="F3" s="160"/>
      <c r="G3" s="160"/>
      <c r="H3" s="160"/>
      <c r="I3" s="46"/>
      <c r="J3" s="46"/>
      <c r="K3" s="46"/>
      <c r="L3" s="46"/>
      <c r="M3" s="46"/>
      <c r="N3" s="46"/>
      <c r="O3" s="46"/>
      <c r="P3" s="46"/>
      <c r="Q3" s="46"/>
      <c r="U3" s="27"/>
      <c r="W3" s="52" t="s">
        <v>1</v>
      </c>
    </row>
    <row r="4" spans="1:23" ht="21.75" customHeight="1">
      <c r="A4" s="155" t="s">
        <v>247</v>
      </c>
      <c r="B4" s="168" t="s">
        <v>183</v>
      </c>
      <c r="C4" s="155" t="s">
        <v>184</v>
      </c>
      <c r="D4" s="155" t="s">
        <v>248</v>
      </c>
      <c r="E4" s="168" t="s">
        <v>185</v>
      </c>
      <c r="F4" s="168" t="s">
        <v>186</v>
      </c>
      <c r="G4" s="168" t="s">
        <v>249</v>
      </c>
      <c r="H4" s="168" t="s">
        <v>250</v>
      </c>
      <c r="I4" s="173" t="s">
        <v>55</v>
      </c>
      <c r="J4" s="165" t="s">
        <v>251</v>
      </c>
      <c r="K4" s="132"/>
      <c r="L4" s="132"/>
      <c r="M4" s="133"/>
      <c r="N4" s="165" t="s">
        <v>191</v>
      </c>
      <c r="O4" s="132"/>
      <c r="P4" s="133"/>
      <c r="Q4" s="168" t="s">
        <v>61</v>
      </c>
      <c r="R4" s="165" t="s">
        <v>62</v>
      </c>
      <c r="S4" s="132"/>
      <c r="T4" s="132"/>
      <c r="U4" s="132"/>
      <c r="V4" s="132"/>
      <c r="W4" s="133"/>
    </row>
    <row r="5" spans="1:23" ht="21.75" customHeight="1">
      <c r="A5" s="162"/>
      <c r="B5" s="153"/>
      <c r="C5" s="162"/>
      <c r="D5" s="162"/>
      <c r="E5" s="171"/>
      <c r="F5" s="171"/>
      <c r="G5" s="171"/>
      <c r="H5" s="171"/>
      <c r="I5" s="153"/>
      <c r="J5" s="169" t="s">
        <v>58</v>
      </c>
      <c r="K5" s="129"/>
      <c r="L5" s="168" t="s">
        <v>59</v>
      </c>
      <c r="M5" s="168" t="s">
        <v>60</v>
      </c>
      <c r="N5" s="168" t="s">
        <v>58</v>
      </c>
      <c r="O5" s="168" t="s">
        <v>59</v>
      </c>
      <c r="P5" s="168" t="s">
        <v>60</v>
      </c>
      <c r="Q5" s="171"/>
      <c r="R5" s="168" t="s">
        <v>57</v>
      </c>
      <c r="S5" s="168" t="s">
        <v>64</v>
      </c>
      <c r="T5" s="168" t="s">
        <v>197</v>
      </c>
      <c r="U5" s="168" t="s">
        <v>66</v>
      </c>
      <c r="V5" s="168" t="s">
        <v>67</v>
      </c>
      <c r="W5" s="168" t="s">
        <v>68</v>
      </c>
    </row>
    <row r="6" spans="1:23" ht="21" customHeight="1">
      <c r="A6" s="153"/>
      <c r="B6" s="153"/>
      <c r="C6" s="153"/>
      <c r="D6" s="153"/>
      <c r="E6" s="153"/>
      <c r="F6" s="153"/>
      <c r="G6" s="153"/>
      <c r="H6" s="153"/>
      <c r="I6" s="153"/>
      <c r="J6" s="170" t="s">
        <v>57</v>
      </c>
      <c r="K6" s="130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spans="1:23" ht="39.75" customHeight="1">
      <c r="A7" s="156"/>
      <c r="B7" s="135"/>
      <c r="C7" s="156"/>
      <c r="D7" s="156"/>
      <c r="E7" s="172"/>
      <c r="F7" s="172"/>
      <c r="G7" s="172"/>
      <c r="H7" s="172"/>
      <c r="I7" s="135"/>
      <c r="J7" s="54" t="s">
        <v>57</v>
      </c>
      <c r="K7" s="54" t="s">
        <v>252</v>
      </c>
      <c r="L7" s="172"/>
      <c r="M7" s="172"/>
      <c r="N7" s="172"/>
      <c r="O7" s="172"/>
      <c r="P7" s="172"/>
      <c r="Q7" s="172"/>
      <c r="R7" s="172"/>
      <c r="S7" s="172"/>
      <c r="T7" s="172"/>
      <c r="U7" s="135"/>
      <c r="V7" s="172"/>
      <c r="W7" s="172"/>
    </row>
    <row r="8" spans="1:23" ht="15" customHeight="1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49">
        <v>12</v>
      </c>
      <c r="M8" s="49">
        <v>13</v>
      </c>
      <c r="N8" s="49">
        <v>14</v>
      </c>
      <c r="O8" s="49">
        <v>15</v>
      </c>
      <c r="P8" s="49">
        <v>16</v>
      </c>
      <c r="Q8" s="49">
        <v>17</v>
      </c>
      <c r="R8" s="49">
        <v>18</v>
      </c>
      <c r="S8" s="49">
        <v>19</v>
      </c>
      <c r="T8" s="49">
        <v>20</v>
      </c>
      <c r="U8" s="55">
        <v>21</v>
      </c>
      <c r="V8" s="49">
        <v>22</v>
      </c>
      <c r="W8" s="55">
        <v>23</v>
      </c>
    </row>
    <row r="9" spans="1:23" ht="21.75" customHeight="1">
      <c r="A9" s="24" t="s">
        <v>253</v>
      </c>
      <c r="B9" s="24" t="s">
        <v>254</v>
      </c>
      <c r="C9" s="24" t="s">
        <v>255</v>
      </c>
      <c r="D9" s="24" t="s">
        <v>70</v>
      </c>
      <c r="E9" s="24" t="s">
        <v>102</v>
      </c>
      <c r="F9" s="24" t="s">
        <v>103</v>
      </c>
      <c r="G9" s="24" t="s">
        <v>256</v>
      </c>
      <c r="H9" s="24" t="s">
        <v>257</v>
      </c>
      <c r="I9" s="6">
        <v>100000</v>
      </c>
      <c r="J9" s="6">
        <v>100000</v>
      </c>
      <c r="K9" s="6">
        <v>100000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1.75" customHeight="1">
      <c r="A10" s="24" t="s">
        <v>253</v>
      </c>
      <c r="B10" s="24" t="s">
        <v>258</v>
      </c>
      <c r="C10" s="24" t="s">
        <v>259</v>
      </c>
      <c r="D10" s="24" t="s">
        <v>70</v>
      </c>
      <c r="E10" s="24" t="s">
        <v>102</v>
      </c>
      <c r="F10" s="24" t="s">
        <v>103</v>
      </c>
      <c r="G10" s="24" t="s">
        <v>260</v>
      </c>
      <c r="H10" s="24" t="s">
        <v>261</v>
      </c>
      <c r="I10" s="6">
        <v>50400</v>
      </c>
      <c r="J10" s="6">
        <v>50400</v>
      </c>
      <c r="K10" s="6">
        <v>50400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21.75" customHeight="1">
      <c r="A11" s="24" t="s">
        <v>253</v>
      </c>
      <c r="B11" s="24" t="s">
        <v>262</v>
      </c>
      <c r="C11" s="24" t="s">
        <v>263</v>
      </c>
      <c r="D11" s="24" t="s">
        <v>70</v>
      </c>
      <c r="E11" s="24" t="s">
        <v>108</v>
      </c>
      <c r="F11" s="24" t="s">
        <v>107</v>
      </c>
      <c r="G11" s="24" t="s">
        <v>264</v>
      </c>
      <c r="H11" s="24" t="s">
        <v>265</v>
      </c>
      <c r="I11" s="6">
        <v>50000</v>
      </c>
      <c r="J11" s="6">
        <v>50000</v>
      </c>
      <c r="K11" s="6">
        <v>50000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21.75" customHeight="1">
      <c r="A12" s="24" t="s">
        <v>266</v>
      </c>
      <c r="B12" s="24" t="s">
        <v>267</v>
      </c>
      <c r="C12" s="24" t="s">
        <v>268</v>
      </c>
      <c r="D12" s="24" t="s">
        <v>70</v>
      </c>
      <c r="E12" s="24" t="s">
        <v>104</v>
      </c>
      <c r="F12" s="24" t="s">
        <v>105</v>
      </c>
      <c r="G12" s="24" t="s">
        <v>269</v>
      </c>
      <c r="H12" s="24" t="s">
        <v>270</v>
      </c>
      <c r="I12" s="6">
        <v>1421.22</v>
      </c>
      <c r="J12" s="6"/>
      <c r="K12" s="6"/>
      <c r="L12" s="6"/>
      <c r="M12" s="6"/>
      <c r="N12" s="6">
        <v>1421.22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ht="18.75" customHeight="1">
      <c r="A13" s="146" t="s">
        <v>172</v>
      </c>
      <c r="B13" s="147"/>
      <c r="C13" s="147"/>
      <c r="D13" s="147"/>
      <c r="E13" s="147"/>
      <c r="F13" s="147"/>
      <c r="G13" s="147"/>
      <c r="H13" s="113"/>
      <c r="I13" s="6">
        <v>201821.22</v>
      </c>
      <c r="J13" s="6">
        <v>200400</v>
      </c>
      <c r="K13" s="6">
        <v>200400</v>
      </c>
      <c r="L13" s="6"/>
      <c r="M13" s="6"/>
      <c r="N13" s="6">
        <v>1421.22</v>
      </c>
      <c r="O13" s="6"/>
      <c r="P13" s="6"/>
      <c r="Q13" s="6"/>
      <c r="R13" s="6"/>
      <c r="S13" s="6"/>
      <c r="T13" s="6"/>
      <c r="U13" s="6"/>
      <c r="V13" s="6"/>
      <c r="W13" s="6"/>
    </row>
  </sheetData>
  <mergeCells count="28">
    <mergeCell ref="Q4:Q7"/>
    <mergeCell ref="R4:W4"/>
    <mergeCell ref="R5:R7"/>
    <mergeCell ref="S5:S7"/>
    <mergeCell ref="T5:T7"/>
    <mergeCell ref="V5:V7"/>
    <mergeCell ref="W5:W7"/>
    <mergeCell ref="J4:M4"/>
    <mergeCell ref="N4:P4"/>
    <mergeCell ref="N5:N7"/>
    <mergeCell ref="O5:O7"/>
    <mergeCell ref="P5:P7"/>
    <mergeCell ref="A13:H13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22"/>
  <sheetViews>
    <sheetView showZeros="0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44" t="s">
        <v>271</v>
      </c>
    </row>
    <row r="2" spans="1:10" ht="39.75" customHeight="1">
      <c r="A2" s="174" t="str">
        <f>"2025"&amp;"年部门项目支出绩效目标表"</f>
        <v>2025年部门项目支出绩效目标表</v>
      </c>
      <c r="B2" s="158"/>
      <c r="C2" s="158"/>
      <c r="D2" s="158"/>
      <c r="E2" s="158"/>
      <c r="F2" s="157"/>
      <c r="G2" s="158"/>
      <c r="H2" s="157"/>
      <c r="I2" s="157"/>
      <c r="J2" s="158"/>
    </row>
    <row r="3" spans="1:10" ht="17.25" customHeight="1">
      <c r="A3" s="159" t="str">
        <f>"单位名称："&amp;"禄劝彝族苗族自治县妇女联合会"</f>
        <v>单位名称：禄劝彝族苗族自治县妇女联合会</v>
      </c>
      <c r="B3" s="88"/>
      <c r="C3" s="88"/>
      <c r="D3" s="88"/>
      <c r="E3" s="88"/>
      <c r="F3" s="88"/>
      <c r="G3" s="88"/>
      <c r="H3" s="88"/>
    </row>
    <row r="4" spans="1:10" ht="44.25" customHeight="1">
      <c r="A4" s="54" t="s">
        <v>184</v>
      </c>
      <c r="B4" s="54" t="s">
        <v>272</v>
      </c>
      <c r="C4" s="54" t="s">
        <v>273</v>
      </c>
      <c r="D4" s="54" t="s">
        <v>274</v>
      </c>
      <c r="E4" s="54" t="s">
        <v>275</v>
      </c>
      <c r="F4" s="56" t="s">
        <v>276</v>
      </c>
      <c r="G4" s="54" t="s">
        <v>277</v>
      </c>
      <c r="H4" s="56" t="s">
        <v>278</v>
      </c>
      <c r="I4" s="56" t="s">
        <v>279</v>
      </c>
      <c r="J4" s="54" t="s">
        <v>280</v>
      </c>
    </row>
    <row r="5" spans="1:10" ht="18.75" customHeight="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49">
        <v>6</v>
      </c>
      <c r="G5" s="57">
        <v>7</v>
      </c>
      <c r="H5" s="49">
        <v>8</v>
      </c>
      <c r="I5" s="49">
        <v>9</v>
      </c>
      <c r="J5" s="57">
        <v>10</v>
      </c>
    </row>
    <row r="6" spans="1:10" ht="42" customHeight="1">
      <c r="A6" s="25" t="s">
        <v>70</v>
      </c>
      <c r="B6" s="24"/>
      <c r="C6" s="24"/>
      <c r="D6" s="24"/>
      <c r="E6" s="58"/>
      <c r="F6" s="13"/>
      <c r="G6" s="58"/>
      <c r="H6" s="13"/>
      <c r="I6" s="13"/>
      <c r="J6" s="58"/>
    </row>
    <row r="7" spans="1:10" ht="42" customHeight="1">
      <c r="A7" s="35" t="s">
        <v>70</v>
      </c>
      <c r="B7" s="15"/>
      <c r="C7" s="15"/>
      <c r="D7" s="15"/>
      <c r="E7" s="25"/>
      <c r="F7" s="15"/>
      <c r="G7" s="25"/>
      <c r="H7" s="15"/>
      <c r="I7" s="15"/>
      <c r="J7" s="25"/>
    </row>
    <row r="8" spans="1:10" ht="42" customHeight="1">
      <c r="A8" s="175" t="s">
        <v>259</v>
      </c>
      <c r="B8" s="176" t="s">
        <v>281</v>
      </c>
      <c r="C8" s="15" t="s">
        <v>282</v>
      </c>
      <c r="D8" s="15" t="s">
        <v>283</v>
      </c>
      <c r="E8" s="25" t="s">
        <v>284</v>
      </c>
      <c r="F8" s="15" t="s">
        <v>285</v>
      </c>
      <c r="G8" s="25" t="s">
        <v>89</v>
      </c>
      <c r="H8" s="15" t="s">
        <v>286</v>
      </c>
      <c r="I8" s="15" t="s">
        <v>287</v>
      </c>
      <c r="J8" s="25" t="s">
        <v>288</v>
      </c>
    </row>
    <row r="9" spans="1:10" ht="42" customHeight="1">
      <c r="A9" s="175" t="s">
        <v>259</v>
      </c>
      <c r="B9" s="176" t="s">
        <v>281</v>
      </c>
      <c r="C9" s="15" t="s">
        <v>282</v>
      </c>
      <c r="D9" s="15" t="s">
        <v>289</v>
      </c>
      <c r="E9" s="25" t="s">
        <v>290</v>
      </c>
      <c r="F9" s="15" t="s">
        <v>285</v>
      </c>
      <c r="G9" s="25" t="s">
        <v>291</v>
      </c>
      <c r="H9" s="15" t="s">
        <v>292</v>
      </c>
      <c r="I9" s="15" t="s">
        <v>287</v>
      </c>
      <c r="J9" s="25" t="s">
        <v>293</v>
      </c>
    </row>
    <row r="10" spans="1:10" ht="42" customHeight="1">
      <c r="A10" s="175" t="s">
        <v>259</v>
      </c>
      <c r="B10" s="176" t="s">
        <v>281</v>
      </c>
      <c r="C10" s="15" t="s">
        <v>294</v>
      </c>
      <c r="D10" s="15" t="s">
        <v>295</v>
      </c>
      <c r="E10" s="25" t="s">
        <v>296</v>
      </c>
      <c r="F10" s="15" t="s">
        <v>285</v>
      </c>
      <c r="G10" s="25" t="s">
        <v>297</v>
      </c>
      <c r="H10" s="15" t="s">
        <v>298</v>
      </c>
      <c r="I10" s="15" t="s">
        <v>299</v>
      </c>
      <c r="J10" s="25" t="s">
        <v>300</v>
      </c>
    </row>
    <row r="11" spans="1:10" ht="42" customHeight="1">
      <c r="A11" s="175" t="s">
        <v>259</v>
      </c>
      <c r="B11" s="176" t="s">
        <v>281</v>
      </c>
      <c r="C11" s="15" t="s">
        <v>301</v>
      </c>
      <c r="D11" s="15" t="s">
        <v>302</v>
      </c>
      <c r="E11" s="25" t="s">
        <v>303</v>
      </c>
      <c r="F11" s="15" t="s">
        <v>304</v>
      </c>
      <c r="G11" s="25" t="s">
        <v>305</v>
      </c>
      <c r="H11" s="15" t="s">
        <v>292</v>
      </c>
      <c r="I11" s="15" t="s">
        <v>287</v>
      </c>
      <c r="J11" s="25" t="s">
        <v>306</v>
      </c>
    </row>
    <row r="12" spans="1:10" ht="42" customHeight="1">
      <c r="A12" s="175" t="s">
        <v>255</v>
      </c>
      <c r="B12" s="176" t="s">
        <v>307</v>
      </c>
      <c r="C12" s="15" t="s">
        <v>282</v>
      </c>
      <c r="D12" s="15" t="s">
        <v>283</v>
      </c>
      <c r="E12" s="25" t="s">
        <v>308</v>
      </c>
      <c r="F12" s="15" t="s">
        <v>304</v>
      </c>
      <c r="G12" s="25" t="s">
        <v>83</v>
      </c>
      <c r="H12" s="15" t="s">
        <v>309</v>
      </c>
      <c r="I12" s="15" t="s">
        <v>287</v>
      </c>
      <c r="J12" s="25" t="s">
        <v>308</v>
      </c>
    </row>
    <row r="13" spans="1:10" ht="42" customHeight="1">
      <c r="A13" s="175" t="s">
        <v>255</v>
      </c>
      <c r="B13" s="176" t="s">
        <v>307</v>
      </c>
      <c r="C13" s="15" t="s">
        <v>282</v>
      </c>
      <c r="D13" s="15" t="s">
        <v>283</v>
      </c>
      <c r="E13" s="25" t="s">
        <v>310</v>
      </c>
      <c r="F13" s="15" t="s">
        <v>304</v>
      </c>
      <c r="G13" s="25" t="s">
        <v>84</v>
      </c>
      <c r="H13" s="15" t="s">
        <v>309</v>
      </c>
      <c r="I13" s="15" t="s">
        <v>287</v>
      </c>
      <c r="J13" s="25" t="s">
        <v>310</v>
      </c>
    </row>
    <row r="14" spans="1:10" ht="42" customHeight="1">
      <c r="A14" s="175" t="s">
        <v>255</v>
      </c>
      <c r="B14" s="176" t="s">
        <v>307</v>
      </c>
      <c r="C14" s="15" t="s">
        <v>282</v>
      </c>
      <c r="D14" s="15" t="s">
        <v>289</v>
      </c>
      <c r="E14" s="25" t="s">
        <v>311</v>
      </c>
      <c r="F14" s="15" t="s">
        <v>285</v>
      </c>
      <c r="G14" s="25" t="s">
        <v>291</v>
      </c>
      <c r="H14" s="15" t="s">
        <v>292</v>
      </c>
      <c r="I14" s="15" t="s">
        <v>287</v>
      </c>
      <c r="J14" s="25" t="s">
        <v>311</v>
      </c>
    </row>
    <row r="15" spans="1:10" ht="42" customHeight="1">
      <c r="A15" s="175" t="s">
        <v>255</v>
      </c>
      <c r="B15" s="176" t="s">
        <v>307</v>
      </c>
      <c r="C15" s="15" t="s">
        <v>294</v>
      </c>
      <c r="D15" s="15" t="s">
        <v>295</v>
      </c>
      <c r="E15" s="25" t="s">
        <v>312</v>
      </c>
      <c r="F15" s="15" t="s">
        <v>285</v>
      </c>
      <c r="G15" s="25" t="s">
        <v>313</v>
      </c>
      <c r="H15" s="15" t="s">
        <v>292</v>
      </c>
      <c r="I15" s="15" t="s">
        <v>299</v>
      </c>
      <c r="J15" s="25" t="s">
        <v>314</v>
      </c>
    </row>
    <row r="16" spans="1:10" ht="42" customHeight="1">
      <c r="A16" s="175" t="s">
        <v>255</v>
      </c>
      <c r="B16" s="176" t="s">
        <v>307</v>
      </c>
      <c r="C16" s="15" t="s">
        <v>301</v>
      </c>
      <c r="D16" s="15" t="s">
        <v>302</v>
      </c>
      <c r="E16" s="25" t="s">
        <v>315</v>
      </c>
      <c r="F16" s="15" t="s">
        <v>285</v>
      </c>
      <c r="G16" s="25" t="s">
        <v>305</v>
      </c>
      <c r="H16" s="15" t="s">
        <v>292</v>
      </c>
      <c r="I16" s="15" t="s">
        <v>287</v>
      </c>
      <c r="J16" s="25" t="s">
        <v>315</v>
      </c>
    </row>
    <row r="17" spans="1:10" ht="42" customHeight="1">
      <c r="A17" s="175" t="s">
        <v>263</v>
      </c>
      <c r="B17" s="176" t="s">
        <v>316</v>
      </c>
      <c r="C17" s="15" t="s">
        <v>282</v>
      </c>
      <c r="D17" s="15" t="s">
        <v>283</v>
      </c>
      <c r="E17" s="25" t="s">
        <v>317</v>
      </c>
      <c r="F17" s="15" t="s">
        <v>285</v>
      </c>
      <c r="G17" s="25" t="s">
        <v>83</v>
      </c>
      <c r="H17" s="15" t="s">
        <v>318</v>
      </c>
      <c r="I17" s="15" t="s">
        <v>287</v>
      </c>
      <c r="J17" s="25" t="s">
        <v>319</v>
      </c>
    </row>
    <row r="18" spans="1:10" ht="42" customHeight="1">
      <c r="A18" s="175" t="s">
        <v>263</v>
      </c>
      <c r="B18" s="176" t="s">
        <v>316</v>
      </c>
      <c r="C18" s="15" t="s">
        <v>282</v>
      </c>
      <c r="D18" s="15" t="s">
        <v>283</v>
      </c>
      <c r="E18" s="25" t="s">
        <v>320</v>
      </c>
      <c r="F18" s="15" t="s">
        <v>304</v>
      </c>
      <c r="G18" s="25" t="s">
        <v>321</v>
      </c>
      <c r="H18" s="15" t="s">
        <v>322</v>
      </c>
      <c r="I18" s="15" t="s">
        <v>287</v>
      </c>
      <c r="J18" s="25" t="s">
        <v>323</v>
      </c>
    </row>
    <row r="19" spans="1:10" ht="42" customHeight="1">
      <c r="A19" s="175" t="s">
        <v>263</v>
      </c>
      <c r="B19" s="176" t="s">
        <v>316</v>
      </c>
      <c r="C19" s="15" t="s">
        <v>282</v>
      </c>
      <c r="D19" s="15" t="s">
        <v>283</v>
      </c>
      <c r="E19" s="25" t="s">
        <v>324</v>
      </c>
      <c r="F19" s="15" t="s">
        <v>304</v>
      </c>
      <c r="G19" s="25" t="s">
        <v>84</v>
      </c>
      <c r="H19" s="15" t="s">
        <v>325</v>
      </c>
      <c r="I19" s="15" t="s">
        <v>287</v>
      </c>
      <c r="J19" s="25" t="s">
        <v>326</v>
      </c>
    </row>
    <row r="20" spans="1:10" ht="42" customHeight="1">
      <c r="A20" s="175" t="s">
        <v>263</v>
      </c>
      <c r="B20" s="176" t="s">
        <v>316</v>
      </c>
      <c r="C20" s="15" t="s">
        <v>282</v>
      </c>
      <c r="D20" s="15" t="s">
        <v>289</v>
      </c>
      <c r="E20" s="25" t="s">
        <v>327</v>
      </c>
      <c r="F20" s="15" t="s">
        <v>285</v>
      </c>
      <c r="G20" s="25" t="s">
        <v>328</v>
      </c>
      <c r="H20" s="15" t="s">
        <v>298</v>
      </c>
      <c r="I20" s="15" t="s">
        <v>299</v>
      </c>
      <c r="J20" s="25" t="s">
        <v>329</v>
      </c>
    </row>
    <row r="21" spans="1:10" ht="42" customHeight="1">
      <c r="A21" s="175" t="s">
        <v>263</v>
      </c>
      <c r="B21" s="176" t="s">
        <v>316</v>
      </c>
      <c r="C21" s="15" t="s">
        <v>294</v>
      </c>
      <c r="D21" s="15" t="s">
        <v>295</v>
      </c>
      <c r="E21" s="25" t="s">
        <v>330</v>
      </c>
      <c r="F21" s="15" t="s">
        <v>285</v>
      </c>
      <c r="G21" s="25" t="s">
        <v>331</v>
      </c>
      <c r="H21" s="15" t="s">
        <v>298</v>
      </c>
      <c r="I21" s="15" t="s">
        <v>299</v>
      </c>
      <c r="J21" s="25" t="s">
        <v>332</v>
      </c>
    </row>
    <row r="22" spans="1:10" ht="42" customHeight="1">
      <c r="A22" s="175" t="s">
        <v>263</v>
      </c>
      <c r="B22" s="176" t="s">
        <v>316</v>
      </c>
      <c r="C22" s="15" t="s">
        <v>301</v>
      </c>
      <c r="D22" s="15" t="s">
        <v>302</v>
      </c>
      <c r="E22" s="25" t="s">
        <v>333</v>
      </c>
      <c r="F22" s="15" t="s">
        <v>304</v>
      </c>
      <c r="G22" s="25" t="s">
        <v>305</v>
      </c>
      <c r="H22" s="15" t="s">
        <v>292</v>
      </c>
      <c r="I22" s="15" t="s">
        <v>299</v>
      </c>
      <c r="J22" s="25" t="s">
        <v>334</v>
      </c>
    </row>
  </sheetData>
  <mergeCells count="8">
    <mergeCell ref="A17:A22"/>
    <mergeCell ref="B17:B22"/>
    <mergeCell ref="A2:J2"/>
    <mergeCell ref="A3:H3"/>
    <mergeCell ref="A8:A11"/>
    <mergeCell ref="B8:B11"/>
    <mergeCell ref="A12:A16"/>
    <mergeCell ref="B12:B16"/>
  </mergeCells>
  <phoneticPr fontId="16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部门新增资产配置表10!Print_Titles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2025-03-20T07:20:53Z</dcterms:created>
  <dcterms:modified xsi:type="dcterms:W3CDTF">2025-03-20T07:20:54Z</dcterms:modified>
</cp:coreProperties>
</file>