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<sst xmlns="http://schemas.openxmlformats.org/spreadsheetml/2006/main" count="1387" uniqueCount="490">
  <si>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</si>
  <si>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</si>
  <si>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</si>
  <si>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</si>
  <si>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</si>
  <si>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</si>
  <si>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</si>
  <si>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</si>
  <si>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</si>
  <si>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</si>
  <si>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</si>
  <si>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</si>
  <si>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</si>
  <si>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</si>
  <si>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</si>
  <si>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</si>
  <si>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</si>
  <si>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</si>
  <si>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</si>
  <si>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</si>
  <si>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</si>
  <si>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</si>
  <si>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</si>
  <si>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</si>
  <si>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</si>
  <si>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</si>
  <si>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</si>
  <si>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</si>
  <si>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</si>
  <si>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</si>
  <si>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</si>
  <si>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</si>
  <si>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</si>
  <si>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</si>
  <si>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</si>
  <si>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</si>
  <si>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</si>
  <si>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</si>
  <si>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</si>
  <si>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</si>
  <si>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</si>
  <si>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</si>
  <si>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</si>
  <si>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</si>
  <si>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</si>
  <si>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</si>
  <si>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</si>
  <si>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</si>
  <si>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</si>
  <si>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</si>
  <si>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</si>
  <si>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</si>
  <si>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</si>
  <si>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</si>
  <si>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</si>
  <si>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</si>
  <si>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</si>
  <si>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</si>
  <si>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</si>
  <si>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</si>
  <si>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</si>
  <si>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</si>
  <si>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</si>
  <si>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</si>
  <si>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</si>
  <si>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</si>
  <si>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</si>
  <si>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</si>
  <si>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</si>
  <si>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322</t>
  </si>
  <si>
    <t>中国共产党禄劝彝族苗族自治县委员会老干部局</t>
  </si>
  <si>
    <t>322001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</si>
  <si>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</si>
  <si>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</si>
  <si>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</si>
  <si>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</si>
  <si>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</si>
  <si>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</si>
  <si>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</si>
  <si>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</si>
  <si>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</si>
  <si>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</si>
  <si>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</si>
  <si>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</si>
  <si>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</si>
  <si>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</si>
  <si>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</si>
  <si>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</si>
  <si>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</si>
  <si>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</si>
  <si>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</si>
  <si>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</si>
  <si>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</si>
  <si>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</si>
  <si>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</si>
  <si>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</si>
  <si>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</si>
  <si>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</si>
  <si>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</si>
  <si>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</si>
  <si>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</si>
  <si>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</si>
  <si>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</si>
  <si>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</si>
  <si>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</si>
  <si>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</si>
  <si>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</si>
  <si>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</si>
  <si>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</si>
  <si>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</si>
  <si>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</si>
  <si>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</si>
  <si>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</si>
  <si>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</si>
  <si>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</si>
  <si>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</si>
  <si>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</si>
  <si>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</si>
  <si>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</si>
  <si>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</si>
  <si>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</si>
  <si>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</si>
  <si>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</si>
  <si>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</si>
  <si>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</si>
  <si>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</si>
  <si>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</si>
  <si>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</si>
  <si>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</si>
  <si>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</si>
  <si>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</si>
  <si>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</si>
  <si>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</si>
  <si>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</si>
  <si>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</si>
  <si>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</si>
  <si>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</si>
  <si>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</si>
  <si>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</si>
  <si>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</si>
  <si>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</si>
  <si>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</si>
  <si>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</si>
  <si>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</si>
  <si>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</si>
  <si>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</si>
  <si>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</si>
  <si>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</si>
  <si>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</si>
  <si>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</si>
  <si>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</si>
  <si>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</si>
  <si>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</si>
  <si>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</si>
  <si>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</si>
  <si>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</si>
  <si>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</si>
  <si>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</si>
  <si>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</si>
  <si>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</si>
  <si>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</si>
  <si>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</si>
  <si>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</si>
  <si>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</si>
  <si>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</si>
  <si>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</si>
  <si>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</si>
  <si>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</si>
  <si>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</si>
  <si>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</si>
  <si>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</si>
  <si>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</si>
  <si>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</si>
  <si>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</si>
  <si>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</si>
  <si>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</si>
  <si>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</si>
  <si>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</si>
  <si>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</si>
  <si>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</si>
  <si>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</si>
  <si>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</si>
  <si>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</si>
  <si>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备注：我单位无一般公共预算“三公”经费支出预算。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</si>
  <si>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</si>
  <si>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</si>
  <si>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</si>
  <si>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</si>
  <si>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</si>
  <si>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</si>
  <si>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</si>
  <si>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</si>
  <si>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</si>
  <si>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</si>
  <si>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</si>
  <si>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</si>
  <si>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</si>
  <si>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</si>
  <si>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</si>
  <si>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</si>
  <si>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</si>
  <si>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</si>
  <si>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</si>
  <si>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530128210000000000681</t>
  </si>
  <si>
    <t>行政人员支出工资</t>
  </si>
  <si>
    <t>30101</t>
  </si>
  <si>
    <t>基本工资</t>
  </si>
  <si>
    <t>530128210000000000682</t>
  </si>
  <si>
    <t>事业人员支出工资</t>
  </si>
  <si>
    <t>530128210000000000684</t>
  </si>
  <si>
    <t>30113</t>
  </si>
  <si>
    <t>530128210000000000687</t>
  </si>
  <si>
    <t>公务交通补贴</t>
  </si>
  <si>
    <t>30239</t>
  </si>
  <si>
    <t>其他交通费用</t>
  </si>
  <si>
    <t>530128210000000000688</t>
  </si>
  <si>
    <t>工会经费</t>
  </si>
  <si>
    <t>30228</t>
  </si>
  <si>
    <t>530128210000000000689</t>
  </si>
  <si>
    <t>一般公用经费</t>
  </si>
  <si>
    <t>30201</t>
  </si>
  <si>
    <t>办公费</t>
  </si>
  <si>
    <t>530128231100001476739</t>
  </si>
  <si>
    <t>行政年终一次性奖金</t>
  </si>
  <si>
    <t>30103</t>
  </si>
  <si>
    <t>奖金</t>
  </si>
  <si>
    <t>530128231100001476740</t>
  </si>
  <si>
    <t>绩效考核奖励（2017提高部分）</t>
  </si>
  <si>
    <t>30107</t>
  </si>
  <si>
    <t>绩效工资</t>
  </si>
  <si>
    <t>530128231100001476741</t>
  </si>
  <si>
    <t>事业年终一次性奖金</t>
  </si>
  <si>
    <t>530128231100001476742</t>
  </si>
  <si>
    <t>工伤保险</t>
  </si>
  <si>
    <t>30112</t>
  </si>
  <si>
    <t>其他社会保障缴费</t>
  </si>
  <si>
    <t>530128231100001476743</t>
  </si>
  <si>
    <t>失业保险</t>
  </si>
  <si>
    <t>530128231100001476752</t>
  </si>
  <si>
    <t>公务员基础绩效奖</t>
  </si>
  <si>
    <t>530128231100001476754</t>
  </si>
  <si>
    <t>行政人员支出津贴</t>
  </si>
  <si>
    <t>30102</t>
  </si>
  <si>
    <t>津贴补贴</t>
  </si>
  <si>
    <t>530128231100001476758</t>
  </si>
  <si>
    <t>事业人员绩效工资</t>
  </si>
  <si>
    <t>530128231100001476759</t>
  </si>
  <si>
    <t>事业人员支出津贴</t>
  </si>
  <si>
    <t>530128231100001476760</t>
  </si>
  <si>
    <t>养老保险缴费</t>
  </si>
  <si>
    <t>30108</t>
  </si>
  <si>
    <t>机关事业单位基本养老保险缴费</t>
  </si>
  <si>
    <t>530128231100001476762</t>
  </si>
  <si>
    <t>医疗保险缴费</t>
  </si>
  <si>
    <t>30110</t>
  </si>
  <si>
    <t>职工基本医疗保险缴费</t>
  </si>
  <si>
    <t>30111</t>
  </si>
  <si>
    <t>公务员医疗补助缴费</t>
  </si>
  <si>
    <t>530128231100001476764</t>
  </si>
  <si>
    <t>职业年金缴费</t>
  </si>
  <si>
    <t>30109</t>
  </si>
  <si>
    <t>530128231100001476765</t>
  </si>
  <si>
    <t>其他生活补助</t>
  </si>
  <si>
    <t>30305</t>
  </si>
  <si>
    <t>生活补助</t>
  </si>
  <si>
    <t>530128231100001476769</t>
  </si>
  <si>
    <t>离休公用经费</t>
  </si>
  <si>
    <t>30299</t>
  </si>
  <si>
    <t>其他商品和服务支出</t>
  </si>
  <si>
    <t>530128231100001476788</t>
  </si>
  <si>
    <t>退休公用经费</t>
  </si>
  <si>
    <t>530128231100001477416</t>
  </si>
  <si>
    <t>退休人员医疗保险及医疗统筹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</si>
  <si>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</si>
  <si>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</si>
  <si>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</si>
  <si>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</si>
  <si>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</si>
  <si>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</si>
  <si>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</si>
  <si>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</si>
  <si>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530128210000000000986</t>
  </si>
  <si>
    <t>老年大学办学经费</t>
  </si>
  <si>
    <t>530128210000000000989</t>
  </si>
  <si>
    <t>春节慰问统筹经费</t>
  </si>
  <si>
    <t>530128210000000001984</t>
  </si>
  <si>
    <t>老干部局业务经费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</si>
  <si>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</si>
  <si>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</si>
  <si>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</si>
  <si>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</si>
  <si>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</si>
  <si>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</si>
  <si>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</si>
  <si>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</si>
  <si>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</si>
  <si>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</si>
  <si>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用于春节召开离退休老干部迎新春茶话会会议费</t>
  </si>
  <si>
    <t>产出指标</t>
  </si>
  <si>
    <t>数量指标</t>
  </si>
  <si>
    <t>会议次数</t>
  </si>
  <si>
    <t>=</t>
  </si>
  <si>
    <t>次</t>
  </si>
  <si>
    <t>定量指标</t>
  </si>
  <si>
    <t>反映单位组织开展会议的总次数。</t>
  </si>
  <si>
    <t>会议人次</t>
  </si>
  <si>
    <t>&gt;=</t>
  </si>
  <si>
    <t>334</t>
  </si>
  <si>
    <t>人次</t>
  </si>
  <si>
    <t>反映单位组织开展会议的参与人次。</t>
  </si>
  <si>
    <t>会议天数</t>
  </si>
  <si>
    <t>&lt;=</t>
  </si>
  <si>
    <t>天</t>
  </si>
  <si>
    <t>反映单位组织开展会议的总天数。</t>
  </si>
  <si>
    <t>质量指标</t>
  </si>
  <si>
    <t>是否纳入年度计划</t>
  </si>
  <si>
    <t>是</t>
  </si>
  <si>
    <t>是/否</t>
  </si>
  <si>
    <t>反映会议是否纳入部门的年度计划。</t>
  </si>
  <si>
    <t>效益指标</t>
  </si>
  <si>
    <t>社会效益</t>
  </si>
  <si>
    <t>政策知晓率</t>
  </si>
  <si>
    <t>100</t>
  </si>
  <si>
    <t>%</t>
  </si>
  <si>
    <t>定性指标</t>
  </si>
  <si>
    <t>反映会议宣传效果情况。</t>
  </si>
  <si>
    <t>满意度指标</t>
  </si>
  <si>
    <t>服务对象满意度</t>
  </si>
  <si>
    <t>参会人员满意度</t>
  </si>
  <si>
    <t>98</t>
  </si>
  <si>
    <t>反映参会人员对会议开展的满意度。</t>
  </si>
  <si>
    <t>用于发展2025年老年教育学习培训工作经费</t>
  </si>
  <si>
    <t>开设课程门数</t>
  </si>
  <si>
    <t>21</t>
  </si>
  <si>
    <t>门</t>
  </si>
  <si>
    <t>反映单位组织开展各类培训开设课程的数量。</t>
  </si>
  <si>
    <t>培训参加人次</t>
  </si>
  <si>
    <t>2000</t>
  </si>
  <si>
    <t>反映单位组织开展各类培训的人次。</t>
  </si>
  <si>
    <t>培训人员合格率</t>
  </si>
  <si>
    <t>反映单位组织开展各类培训的质量。</t>
  </si>
  <si>
    <t>培训出勤率</t>
  </si>
  <si>
    <t>反映单位组织开展各类培训中参训人员的出勤情况。</t>
  </si>
  <si>
    <t>参训率</t>
  </si>
  <si>
    <t>反映单位组织开展各类培训中预计参训情况。</t>
  </si>
  <si>
    <t>反映资金使用宣传效果情况。</t>
  </si>
  <si>
    <t>参训人员满意度</t>
  </si>
  <si>
    <t>反映参训人员对培训内容、讲师授课、课程设置和培训效果等的满意度。</t>
  </si>
  <si>
    <t>用于支持发展老干部工作</t>
  </si>
  <si>
    <t>组织培训期数</t>
  </si>
  <si>
    <t>反映单位组织开展各类培训的期数。</t>
  </si>
  <si>
    <t>反映参训人员对培训内容、讲师授课、课程设置和培训效果等的满意度。
参训人员满意度=（对培训整体满意的参训人数/参训总人数）*100%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</si>
  <si>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</si>
  <si>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</si>
  <si>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</si>
  <si>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</si>
  <si>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</si>
  <si>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</si>
  <si>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</si>
  <si>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</si>
  <si>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</si>
  <si>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</si>
  <si>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</si>
  <si>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</si>
  <si>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</si>
  <si>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</si>
  <si>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</si>
  <si>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</si>
  <si>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备注：我单位无政府采购预算。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</si>
  <si>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</si>
  <si>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</si>
  <si>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</si>
  <si>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</si>
  <si>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</si>
  <si>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</si>
  <si>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</si>
  <si>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备注：我单位无政府购买服务预算。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</si>
  <si>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</si>
  <si>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</si>
  <si>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</si>
  <si>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</si>
  <si>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</si>
  <si>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</si>
  <si>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</si>
  <si>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</si>
  <si>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</si>
  <si>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</si>
  <si>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</si>
  <si>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</si>
  <si>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</si>
  <si>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</si>
  <si>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</si>
  <si>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</si>
  <si>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</si>
  <si>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</si>
  <si>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</si>
  <si>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</si>
  <si>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</si>
  <si>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</si>
  <si>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</si>
  <si>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备注：我单位无市对下转移支付预算。</t>
  </si>
  <si>
    <t>预算09-2表</t>
  </si>
  <si>
    <t>备注：我单位无市对下转移支付绩效目标。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</si>
  <si>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</si>
  <si>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</si>
  <si>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</si>
  <si>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</si>
  <si>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</si>
  <si>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</si>
  <si>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</si>
  <si>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</si>
  <si>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备注：我单位无新增资产配置。</t>
  </si>
  <si>
    <t>预算11表</t>
  </si>
  <si>
    <t>上级补助</t>
  </si>
  <si>
    <t>备注：我单位无上级补助项目支出预算。</t>
  </si>
  <si>
    <t>预算12表</t>
  </si>
  <si>
    <t>项目级次</t>
  </si>
  <si>
    <t>311 专项业务类</t>
  </si>
  <si>
    <t>本级</t>
  </si>
  <si>
    <t/>
  </si>
  <si>
    <t xml:space="preserve">                                                                                                                                                    预算表13</t>
  </si>
  <si>
    <t xml:space="preserve"> 2025年部门整体支出绩效目标表</t>
  </si>
  <si>
    <t>单位名称：中国共产党禄劝彝族苗族自治县委员会老干部局</t>
  </si>
  <si>
    <t>部门编码</t>
  </si>
  <si>
    <t>部门名称</t>
  </si>
  <si>
    <t>内容</t>
  </si>
  <si>
    <t>说明</t>
  </si>
  <si>
    <t>部门总体目标</t>
  </si>
  <si>
    <t>部门职责</t>
  </si>
  <si>
    <t>离退休干部管理服务、老干部政治待遇的落实、协同落实老干部生活待遇、老干部活动中心、老年大学的建设和管理服务工作、重大节日老干部的走访慰问等</t>
  </si>
  <si>
    <t>根据三定方案归纳</t>
  </si>
  <si>
    <t>总体绩效目标
（2024-2026年期间）</t>
  </si>
  <si>
    <t>（一）贯彻执行中央和省、市、县关于离退休干部工作的方针、政策，负责全县离休干部和副科级以上退休干部（以下统称老干部）的宏观管理与服务工作。
（二）负责老干部政治待遇的落实，切实从政治上关心、生活上照顾好老干部；组织老干部学习党的路线、方针、政策和阅读中央及省、市、县有关文件；指导离退休干部政治建设、思想建设和党组织建设。
（三）协同有关部门落实老干部的生活待遇，对老干部生活待遇方面出现的新情况、新问题，及时汇报、研究，采取措施给予解决，并督促检查落实；负责对老干部的丧事和善后工作进行政策指导，配合有关部门处理好善后工作。
（四）组织和引导老干部为党和人民事业增添正能量，在我县“两个文明”建设中发挥作用，及时宣传和表彰先进；协同有关部门抓好老干部社团组织的管理。
（五）负责接待处理老干部来信、来访工作。
（六）指导老干部活动中心、老年大学的建设和管理服务工作。
（七）负责重大节日老干部的走访慰问工作。
（八）完成县委和上级部门交办的其他任务。</t>
  </si>
  <si>
    <t>根据部门职责，中长期规划，各级党委，各级政府要求归纳</t>
  </si>
  <si>
    <t>部门年度目标</t>
  </si>
  <si>
    <t>预算年度（2024年）
绩效目标</t>
  </si>
  <si>
    <t>1.落实老干部政治待遇，指导离退休干部政治建设、思想建设和党组织建设。
2.协同有关部门落实老干部的生活待遇，配合有关部门处理好善后工作。
3.协同有关部门抓好老干部社团组织的管理。
4.接待处理老干部来信、来访工作。
5.指导老干部活动中心、老年大学的建设和管理服务工作。
6.负责建党节、春节老干部的走访慰问工作。
7.完成县委和上级部门交办的其他任务。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</si>
  <si>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</si>
  <si>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</si>
  <si>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</si>
  <si>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</si>
  <si>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</si>
  <si>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</si>
  <si>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</si>
  <si>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</si>
  <si>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</si>
  <si>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机构正常运转经费</t>
  </si>
  <si>
    <t>离退休干部教育培训、困难帮扶、节日慰问、业务经费等费用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</si>
  <si>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</si>
  <si>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</si>
  <si>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</si>
  <si>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</si>
  <si>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</si>
  <si>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起草领导讲话、各类汇报、总结等各类文稿</t>
  </si>
  <si>
    <t>20</t>
  </si>
  <si>
    <t>篇</t>
  </si>
  <si>
    <t>三定方案及年度工作总结</t>
  </si>
  <si>
    <t>举办老干部工作业务等业务培训</t>
  </si>
  <si>
    <t>收办各级来文</t>
  </si>
  <si>
    <t>3000</t>
  </si>
  <si>
    <t>份</t>
  </si>
  <si>
    <t>信息报送</t>
  </si>
  <si>
    <t>200</t>
  </si>
  <si>
    <t>条</t>
  </si>
  <si>
    <t>组织老干部综合调研、读书班等活动</t>
  </si>
  <si>
    <t>组织走访老干部慰问、综合调研、读书班等活动</t>
  </si>
  <si>
    <t>组织老年大学学员课程学习</t>
  </si>
  <si>
    <t>2500</t>
  </si>
  <si>
    <t>老干部活动中心活动人员</t>
  </si>
  <si>
    <t>离退休老干部慰问</t>
  </si>
  <si>
    <t>人</t>
  </si>
  <si>
    <t>按时按质完成年度考核任务</t>
  </si>
  <si>
    <t>年度考核任务</t>
  </si>
  <si>
    <t>时效指标</t>
  </si>
  <si>
    <t>贯彻执行中央和省、市、县关于离退休干部工作的方针、政策，负责全县离休干部和副科级以上退休干部（以下统称老干部）的宏观管理与服务工作。</t>
  </si>
  <si>
    <t>450</t>
  </si>
  <si>
    <t>部门年度目标及三定方案</t>
  </si>
  <si>
    <t>负责老干部政治待遇的落实，切实从政治上关心、生活上照顾好老干部；组织老干部学习党的路线、方针、政策和阅读中央及省、市、县有关文件；指导离退休干部政治建设、思想建设和党组织建设。</t>
  </si>
  <si>
    <t>场</t>
  </si>
  <si>
    <t>协同有关部门落实老干部的生活待遇，对老干部生活待遇方面出现的新情况、新问题，及时汇报、研究，采取措施给予解决，并督促检查落实；负责对老干部的丧事和善后工作进行政策指导，配合有关部门处理好善后工作。</t>
  </si>
  <si>
    <t>件</t>
  </si>
  <si>
    <t>组织和引导老干部为党和人民事业增添正能量，在我县“两个文明”建设中发挥作用，及时宣传和表彰先进；协同有关部门抓好老干部社团组织的管理。</t>
  </si>
  <si>
    <t>负责接待处理老干部来信、来访工作。</t>
  </si>
  <si>
    <t>指导老干部活动中心、老年大学的建设和管理服务工作。</t>
  </si>
  <si>
    <t>负责重大节日老干部的走访慰问工作。</t>
  </si>
  <si>
    <t>完成县委和上级部门交办的其他任务。</t>
  </si>
  <si>
    <t>社会效益指标</t>
  </si>
  <si>
    <t>各项决策部署得到贯彻落实、促进全县老干部工作稳步发展.</t>
  </si>
  <si>
    <t>县委老干部局职能职责</t>
  </si>
  <si>
    <t>服务对象满意度指标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</si>
</sst>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hh:mm:ss"/>
    <numFmt numFmtId="178" formatCode="yyyy\-mm\-dd\ hh:mm:ss"/>
    <numFmt numFmtId="179" formatCode="yyyy\-mm\-dd"/>
    <numFmt numFmtId="180" formatCode="#,##0.00;\-#,##0.00;;@"/>
  </numFmts>
  <fonts count="46">
    <font>
      <sz val="11"/>
      <color theme="1"/>
      <name val="宋体"/>
      <charset val="134"/>
      <scheme val="minor"/>
    </font>
    <font>
      <sz val="9"/>
      <name val="微软雅黑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10"/>
      <color rgb="FF000000"/>
      <name val="宋体"/>
      <charset val="1"/>
    </font>
    <font>
      <sz val="11"/>
      <color rgb="FF000000"/>
      <name val="宋体"/>
      <charset val="1"/>
    </font>
    <font>
      <b/>
      <sz val="11"/>
      <color rgb="FF000000"/>
      <name val="宋体"/>
      <charset val="1"/>
    </font>
    <font>
      <sz val="9"/>
      <name val="宋体"/>
      <charset val="1"/>
    </font>
    <font>
      <sz val="12"/>
      <color rgb="FF000000"/>
      <name val="宋体"/>
      <charset val="1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1"/>
      <name val="宋体"/>
      <charset val="1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28" fillId="0" borderId="1">
      <alignment horizontal="right" vertical="center"/>
    </xf>
    <xf numFmtId="0" fontId="26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28" fillId="0" borderId="1">
      <alignment horizontal="right"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40" fillId="14" borderId="15" applyNumberFormat="0" applyAlignment="0" applyProtection="0">
      <alignment vertical="center"/>
    </xf>
    <xf numFmtId="0" fontId="41" fillId="15" borderId="20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10" fontId="28" fillId="0" borderId="1">
      <alignment horizontal="right" vertical="center"/>
    </xf>
    <xf numFmtId="0" fontId="26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180" fontId="28" fillId="0" borderId="1">
      <alignment horizontal="right" vertical="center"/>
    </xf>
    <xf numFmtId="49" fontId="28" fillId="0" borderId="1">
      <alignment horizontal="left" vertical="center" wrapText="1"/>
    </xf>
    <xf numFmtId="180" fontId="28" fillId="0" borderId="1">
      <alignment horizontal="right" vertical="center"/>
    </xf>
    <xf numFmtId="177" fontId="28" fillId="0" borderId="1">
      <alignment horizontal="right" vertical="center"/>
    </xf>
    <xf numFmtId="176" fontId="28" fillId="0" borderId="1">
      <alignment horizontal="right" vertical="center"/>
    </xf>
    <xf numFmtId="0" fontId="1" fillId="0" borderId="0">
      <alignment vertical="top"/>
      <protection locked="0"/>
    </xf>
  </cellStyleXfs>
  <cellXfs count="260">
    <xf numFmtId="0" fontId="0" fillId="0" borderId="0" xfId="0" applyFont="1" applyBorder="1"/>
    <xf numFmtId="0" fontId="1" fillId="0" borderId="0" xfId="0" applyFont="1" applyFill="1" applyAlignment="1" applyProtection="1">
      <alignment horizontal="center" vertical="top"/>
      <protection locked="0"/>
    </xf>
    <xf numFmtId="0" fontId="2" fillId="2" borderId="0" xfId="57" applyFont="1" applyFill="1" applyBorder="1" applyAlignment="1" applyProtection="1">
      <alignment horizontal="center" vertical="center"/>
    </xf>
    <xf numFmtId="0" fontId="2" fillId="3" borderId="0" xfId="57" applyFont="1" applyFill="1" applyBorder="1" applyAlignment="1" applyProtection="1">
      <alignment horizontal="center" vertical="center"/>
    </xf>
    <xf numFmtId="0" fontId="3" fillId="2" borderId="0" xfId="57" applyFont="1" applyFill="1" applyBorder="1" applyAlignment="1" applyProtection="1">
      <alignment horizontal="left" vertical="center" wrapText="1"/>
    </xf>
    <xf numFmtId="0" fontId="2" fillId="2" borderId="0" xfId="57" applyFont="1" applyFill="1" applyBorder="1" applyAlignment="1" applyProtection="1">
      <alignment horizontal="left" vertical="center" wrapText="1"/>
    </xf>
    <xf numFmtId="0" fontId="2" fillId="2" borderId="0" xfId="57" applyFont="1" applyFill="1" applyBorder="1" applyAlignment="1" applyProtection="1">
      <alignment horizontal="left" vertical="center"/>
    </xf>
    <xf numFmtId="0" fontId="4" fillId="0" borderId="1" xfId="57" applyFont="1" applyFill="1" applyBorder="1" applyAlignment="1" applyProtection="1">
      <alignment horizontal="center" vertical="center"/>
    </xf>
    <xf numFmtId="0" fontId="5" fillId="2" borderId="2" xfId="57" applyFont="1" applyFill="1" applyBorder="1" applyAlignment="1" applyProtection="1">
      <alignment horizontal="left" vertical="center"/>
    </xf>
    <xf numFmtId="0" fontId="6" fillId="2" borderId="3" xfId="57" applyFont="1" applyFill="1" applyBorder="1" applyAlignment="1" applyProtection="1">
      <alignment horizontal="left" vertical="center"/>
    </xf>
    <xf numFmtId="0" fontId="6" fillId="2" borderId="4" xfId="57" applyFont="1" applyFill="1" applyBorder="1" applyAlignment="1" applyProtection="1">
      <alignment horizontal="left" vertical="center"/>
    </xf>
    <xf numFmtId="0" fontId="5" fillId="2" borderId="2" xfId="57" applyFont="1" applyFill="1" applyBorder="1" applyAlignment="1" applyProtection="1">
      <alignment horizontal="center" vertical="center"/>
    </xf>
    <xf numFmtId="0" fontId="5" fillId="2" borderId="3" xfId="57" applyFont="1" applyFill="1" applyBorder="1" applyAlignment="1" applyProtection="1">
      <alignment horizontal="left" vertical="center" wrapText="1"/>
    </xf>
    <xf numFmtId="0" fontId="7" fillId="0" borderId="2" xfId="57" applyFont="1" applyFill="1" applyBorder="1" applyAlignment="1" applyProtection="1">
      <alignment horizontal="center" vertical="center"/>
    </xf>
    <xf numFmtId="0" fontId="7" fillId="0" borderId="3" xfId="57" applyFont="1" applyFill="1" applyBorder="1" applyAlignment="1" applyProtection="1">
      <alignment horizontal="center" vertical="center"/>
    </xf>
    <xf numFmtId="0" fontId="7" fillId="2" borderId="5" xfId="57" applyFont="1" applyFill="1" applyBorder="1" applyAlignment="1" applyProtection="1">
      <alignment horizontal="center" vertical="center"/>
    </xf>
    <xf numFmtId="49" fontId="7" fillId="0" borderId="1" xfId="57" applyNumberFormat="1" applyFont="1" applyFill="1" applyBorder="1" applyAlignment="1" applyProtection="1">
      <alignment horizontal="center" vertical="center" wrapText="1"/>
    </xf>
    <xf numFmtId="49" fontId="3" fillId="0" borderId="2" xfId="57" applyNumberFormat="1" applyFont="1" applyFill="1" applyBorder="1" applyAlignment="1" applyProtection="1">
      <alignment horizontal="left" vertical="center" wrapText="1"/>
    </xf>
    <xf numFmtId="49" fontId="3" fillId="0" borderId="3" xfId="57" applyNumberFormat="1" applyFont="1" applyFill="1" applyBorder="1" applyAlignment="1" applyProtection="1">
      <alignment horizontal="left" vertical="center" wrapText="1"/>
    </xf>
    <xf numFmtId="0" fontId="7" fillId="0" borderId="6" xfId="57" applyFont="1" applyFill="1" applyBorder="1" applyAlignment="1" applyProtection="1">
      <alignment horizontal="center" vertical="center"/>
    </xf>
    <xf numFmtId="0" fontId="7" fillId="0" borderId="1" xfId="57" applyFont="1" applyFill="1" applyBorder="1" applyAlignment="1" applyProtection="1">
      <alignment horizontal="center" vertical="center" wrapText="1"/>
    </xf>
    <xf numFmtId="0" fontId="3" fillId="0" borderId="2" xfId="57" applyFont="1" applyFill="1" applyBorder="1" applyAlignment="1" applyProtection="1">
      <alignment horizontal="left" vertical="center" wrapText="1"/>
    </xf>
    <xf numFmtId="0" fontId="3" fillId="0" borderId="3" xfId="57" applyFont="1" applyFill="1" applyBorder="1" applyAlignment="1" applyProtection="1">
      <alignment horizontal="left" vertical="center" wrapText="1"/>
    </xf>
    <xf numFmtId="0" fontId="8" fillId="0" borderId="2" xfId="57" applyFont="1" applyFill="1" applyBorder="1" applyAlignment="1" applyProtection="1">
      <alignment horizontal="left" vertical="center"/>
    </xf>
    <xf numFmtId="0" fontId="8" fillId="0" borderId="3" xfId="57" applyFont="1" applyFill="1" applyBorder="1" applyAlignment="1" applyProtection="1">
      <alignment horizontal="left" vertical="center"/>
    </xf>
    <xf numFmtId="49" fontId="7" fillId="0" borderId="7" xfId="57" applyNumberFormat="1" applyFont="1" applyFill="1" applyBorder="1" applyAlignment="1" applyProtection="1">
      <alignment horizontal="center" vertical="center" wrapText="1"/>
    </xf>
    <xf numFmtId="49" fontId="7" fillId="0" borderId="8" xfId="57" applyNumberFormat="1" applyFont="1" applyFill="1" applyBorder="1" applyAlignment="1" applyProtection="1">
      <alignment horizontal="center" vertical="center" wrapText="1"/>
    </xf>
    <xf numFmtId="0" fontId="7" fillId="0" borderId="7" xfId="57" applyFont="1" applyFill="1" applyBorder="1" applyAlignment="1" applyProtection="1">
      <alignment horizontal="center" vertical="center"/>
    </xf>
    <xf numFmtId="0" fontId="7" fillId="0" borderId="9" xfId="57" applyFont="1" applyFill="1" applyBorder="1" applyAlignment="1" applyProtection="1">
      <alignment horizontal="center" vertical="center"/>
    </xf>
    <xf numFmtId="0" fontId="7" fillId="0" borderId="8" xfId="57" applyFont="1" applyFill="1" applyBorder="1" applyAlignment="1" applyProtection="1">
      <alignment horizontal="center" vertical="center"/>
    </xf>
    <xf numFmtId="49" fontId="7" fillId="0" borderId="10" xfId="57" applyNumberFormat="1" applyFont="1" applyFill="1" applyBorder="1" applyAlignment="1" applyProtection="1">
      <alignment horizontal="center" vertical="center" wrapText="1"/>
    </xf>
    <xf numFmtId="49" fontId="7" fillId="0" borderId="11" xfId="57" applyNumberFormat="1" applyFont="1" applyFill="1" applyBorder="1" applyAlignment="1" applyProtection="1">
      <alignment horizontal="center" vertical="center" wrapText="1"/>
    </xf>
    <xf numFmtId="0" fontId="7" fillId="0" borderId="10" xfId="57" applyFont="1" applyFill="1" applyBorder="1" applyAlignment="1" applyProtection="1">
      <alignment horizontal="center" vertical="center"/>
    </xf>
    <xf numFmtId="0" fontId="7" fillId="0" borderId="12" xfId="57" applyFont="1" applyFill="1" applyBorder="1" applyAlignment="1" applyProtection="1">
      <alignment horizontal="center" vertical="center"/>
    </xf>
    <xf numFmtId="0" fontId="7" fillId="0" borderId="11" xfId="57" applyFont="1" applyFill="1" applyBorder="1" applyAlignment="1" applyProtection="1">
      <alignment horizontal="center" vertical="center"/>
    </xf>
    <xf numFmtId="0" fontId="3" fillId="0" borderId="2" xfId="57" applyFont="1" applyFill="1" applyBorder="1" applyAlignment="1" applyProtection="1">
      <alignment horizontal="center" vertical="center"/>
    </xf>
    <xf numFmtId="0" fontId="9" fillId="0" borderId="3" xfId="57" applyFont="1" applyFill="1" applyBorder="1" applyAlignment="1" applyProtection="1">
      <alignment horizontal="left" vertical="center"/>
    </xf>
    <xf numFmtId="0" fontId="3" fillId="2" borderId="4" xfId="57" applyFont="1" applyFill="1" applyBorder="1" applyAlignment="1" applyProtection="1">
      <alignment horizontal="left" vertical="center"/>
    </xf>
    <xf numFmtId="4" fontId="3" fillId="2" borderId="1" xfId="57" applyNumberFormat="1" applyFont="1" applyFill="1" applyBorder="1" applyAlignment="1" applyProtection="1">
      <alignment horizontal="right" vertical="center"/>
      <protection locked="0"/>
    </xf>
    <xf numFmtId="49" fontId="3" fillId="0" borderId="4" xfId="57" applyNumberFormat="1" applyFont="1" applyFill="1" applyBorder="1" applyAlignment="1" applyProtection="1">
      <alignment horizontal="left" vertical="center" wrapText="1"/>
    </xf>
    <xf numFmtId="0" fontId="8" fillId="0" borderId="7" xfId="57" applyFont="1" applyFill="1" applyBorder="1" applyAlignment="1" applyProtection="1">
      <alignment horizontal="left" vertical="center"/>
    </xf>
    <xf numFmtId="0" fontId="8" fillId="0" borderId="9" xfId="57" applyFont="1" applyFill="1" applyBorder="1" applyAlignment="1" applyProtection="1">
      <alignment horizontal="left" vertical="center"/>
    </xf>
    <xf numFmtId="0" fontId="8" fillId="0" borderId="2" xfId="57" applyFont="1" applyFill="1" applyBorder="1" applyAlignment="1" applyProtection="1">
      <alignment horizontal="center" vertical="center"/>
    </xf>
    <xf numFmtId="0" fontId="8" fillId="0" borderId="3" xfId="57" applyFont="1" applyFill="1" applyBorder="1" applyAlignment="1" applyProtection="1">
      <alignment horizontal="center" vertical="center"/>
    </xf>
    <xf numFmtId="0" fontId="8" fillId="0" borderId="4" xfId="57" applyFont="1" applyFill="1" applyBorder="1" applyAlignment="1" applyProtection="1">
      <alignment horizontal="center" vertical="center"/>
    </xf>
    <xf numFmtId="49" fontId="10" fillId="0" borderId="5" xfId="57" applyNumberFormat="1" applyFont="1" applyFill="1" applyBorder="1" applyAlignment="1" applyProtection="1">
      <alignment horizontal="center" vertical="center" wrapText="1"/>
    </xf>
    <xf numFmtId="49" fontId="10" fillId="0" borderId="1" xfId="57" applyNumberFormat="1" applyFont="1" applyFill="1" applyBorder="1" applyAlignment="1" applyProtection="1">
      <alignment horizontal="center" vertical="center"/>
      <protection locked="0"/>
    </xf>
    <xf numFmtId="49" fontId="10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57" applyFont="1" applyFill="1" applyBorder="1" applyAlignment="1" applyProtection="1">
      <alignment horizontal="center" vertical="center"/>
    </xf>
    <xf numFmtId="0" fontId="3" fillId="0" borderId="1" xfId="57" applyFont="1" applyFill="1" applyBorder="1" applyAlignment="1" applyProtection="1">
      <alignment horizontal="center" vertical="center" wrapText="1"/>
      <protection locked="0"/>
    </xf>
    <xf numFmtId="0" fontId="3" fillId="2" borderId="1" xfId="57" applyFont="1" applyFill="1" applyBorder="1" applyAlignment="1" applyProtection="1">
      <alignment horizontal="left" vertical="center" wrapText="1"/>
      <protection locked="0"/>
    </xf>
    <xf numFmtId="0" fontId="3" fillId="0" borderId="6" xfId="57" applyFont="1" applyFill="1" applyBorder="1" applyAlignment="1" applyProtection="1">
      <alignment horizontal="center" vertical="center" wrapText="1"/>
    </xf>
    <xf numFmtId="0" fontId="9" fillId="0" borderId="0" xfId="57" applyFont="1" applyFill="1" applyBorder="1" applyAlignment="1" applyProtection="1">
      <alignment horizontal="right" vertical="center" wrapText="1"/>
    </xf>
    <xf numFmtId="0" fontId="7" fillId="0" borderId="4" xfId="57" applyFont="1" applyFill="1" applyBorder="1" applyAlignment="1" applyProtection="1">
      <alignment horizontal="center" vertical="center"/>
    </xf>
    <xf numFmtId="0" fontId="7" fillId="0" borderId="1" xfId="57" applyFont="1" applyFill="1" applyBorder="1" applyAlignment="1" applyProtection="1">
      <alignment horizontal="center" vertical="center"/>
    </xf>
    <xf numFmtId="49" fontId="7" fillId="0" borderId="1" xfId="57" applyNumberFormat="1" applyFont="1" applyFill="1" applyBorder="1" applyAlignment="1" applyProtection="1">
      <alignment vertical="center" wrapText="1"/>
    </xf>
    <xf numFmtId="0" fontId="3" fillId="0" borderId="4" xfId="57" applyFont="1" applyFill="1" applyBorder="1" applyAlignment="1" applyProtection="1">
      <alignment horizontal="left" vertical="center" wrapText="1"/>
    </xf>
    <xf numFmtId="0" fontId="7" fillId="0" borderId="1" xfId="57" applyFont="1" applyFill="1" applyBorder="1" applyAlignment="1" applyProtection="1">
      <alignment vertical="center" wrapText="1"/>
    </xf>
    <xf numFmtId="0" fontId="8" fillId="0" borderId="4" xfId="57" applyFont="1" applyFill="1" applyBorder="1" applyAlignment="1" applyProtection="1">
      <alignment horizontal="left" vertical="center"/>
    </xf>
    <xf numFmtId="4" fontId="3" fillId="0" borderId="1" xfId="57" applyNumberFormat="1" applyFont="1" applyFill="1" applyBorder="1" applyAlignment="1" applyProtection="1">
      <alignment horizontal="right" vertical="center"/>
    </xf>
    <xf numFmtId="0" fontId="8" fillId="0" borderId="8" xfId="57" applyFont="1" applyFill="1" applyBorder="1" applyAlignment="1" applyProtection="1">
      <alignment horizontal="left" vertical="center"/>
    </xf>
    <xf numFmtId="49" fontId="10" fillId="0" borderId="5" xfId="57" applyNumberFormat="1" applyFont="1" applyFill="1" applyBorder="1" applyAlignment="1" applyProtection="1">
      <alignment horizontal="center" vertical="center"/>
    </xf>
    <xf numFmtId="0" fontId="3" fillId="0" borderId="6" xfId="57" applyFont="1" applyFill="1" applyBorder="1" applyAlignment="1" applyProtection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49" fontId="11" fillId="0" borderId="0" xfId="0" applyNumberFormat="1" applyFont="1" applyBorder="1"/>
    <xf numFmtId="0" fontId="12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/>
    <xf numFmtId="0" fontId="12" fillId="0" borderId="0" xfId="0" applyFont="1" applyBorder="1" applyAlignment="1" applyProtection="1">
      <alignment horizontal="right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4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49" fontId="15" fillId="0" borderId="1" xfId="53" applyNumberFormat="1" applyFont="1" applyBorder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4" fillId="4" borderId="5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4" fontId="15" fillId="0" borderId="1" xfId="54" applyNumberFormat="1" applyFont="1" applyBorder="1">
      <alignment horizontal="right" vertical="center"/>
    </xf>
    <xf numFmtId="0" fontId="12" fillId="4" borderId="0" xfId="0" applyFont="1" applyFill="1" applyBorder="1" applyAlignment="1" applyProtection="1">
      <alignment horizontal="right" vertical="top" wrapText="1"/>
      <protection locked="0"/>
    </xf>
    <xf numFmtId="0" fontId="16" fillId="0" borderId="0" xfId="0" applyFont="1" applyBorder="1" applyAlignment="1" applyProtection="1">
      <alignment vertical="top"/>
      <protection locked="0"/>
    </xf>
    <xf numFmtId="0" fontId="16" fillId="0" borderId="0" xfId="0" applyFont="1" applyBorder="1" applyAlignment="1">
      <alignment vertical="top"/>
    </xf>
    <xf numFmtId="0" fontId="17" fillId="4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Protection="1">
      <protection locked="0"/>
    </xf>
    <xf numFmtId="0" fontId="16" fillId="0" borderId="0" xfId="0" applyFont="1" applyBorder="1"/>
    <xf numFmtId="0" fontId="12" fillId="4" borderId="0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Border="1" applyAlignment="1" applyProtection="1">
      <alignment horizontal="right" vertical="center"/>
      <protection locked="0"/>
    </xf>
    <xf numFmtId="0" fontId="11" fillId="4" borderId="0" xfId="0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right" vertical="center"/>
      <protection locked="0"/>
    </xf>
    <xf numFmtId="0" fontId="11" fillId="4" borderId="1" xfId="0" applyFont="1" applyFill="1" applyBorder="1" applyAlignment="1" applyProtection="1">
      <alignment horizontal="right"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>
      <alignment horizontal="left" vertical="center" wrapText="1"/>
    </xf>
    <xf numFmtId="3" fontId="12" fillId="4" borderId="1" xfId="0" applyNumberFormat="1" applyFont="1" applyFill="1" applyBorder="1" applyAlignment="1" applyProtection="1">
      <alignment horizontal="right" vertical="center"/>
      <protection locked="0"/>
    </xf>
    <xf numFmtId="4" fontId="12" fillId="0" borderId="1" xfId="0" applyNumberFormat="1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>
      <alignment horizontal="left"/>
    </xf>
    <xf numFmtId="0" fontId="12" fillId="4" borderId="1" xfId="0" applyFont="1" applyFill="1" applyBorder="1" applyAlignment="1">
      <alignment horizontal="right" vertical="center"/>
    </xf>
    <xf numFmtId="0" fontId="18" fillId="0" borderId="0" xfId="57" applyFont="1" applyFill="1" applyBorder="1" applyAlignment="1" applyProtection="1"/>
    <xf numFmtId="0" fontId="12" fillId="4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vertical="center" wrapText="1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4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80" fontId="15" fillId="0" borderId="1" xfId="0" applyNumberFormat="1" applyFont="1" applyBorder="1" applyAlignment="1">
      <alignment horizontal="right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protection locked="0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Protection="1"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>
      <alignment horizontal="left" vertical="center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 applyProtection="1">
      <alignment horizontal="right" wrapText="1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left" vertical="center"/>
    </xf>
    <xf numFmtId="176" fontId="15" fillId="0" borderId="1" xfId="56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>
      <alignment horizontal="left" vertical="center" wrapText="1"/>
    </xf>
    <xf numFmtId="3" fontId="12" fillId="0" borderId="11" xfId="0" applyNumberFormat="1" applyFont="1" applyBorder="1" applyAlignment="1">
      <alignment horizontal="right" vertical="center"/>
    </xf>
    <xf numFmtId="0" fontId="12" fillId="4" borderId="11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4" borderId="0" xfId="0" applyFont="1" applyFill="1" applyBorder="1" applyAlignment="1">
      <alignment vertical="center"/>
    </xf>
    <xf numFmtId="180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49" fontId="20" fillId="0" borderId="0" xfId="0" applyNumberFormat="1" applyFont="1" applyBorder="1" applyProtection="1">
      <protection locked="0"/>
    </xf>
    <xf numFmtId="0" fontId="11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center" vertical="center"/>
    </xf>
    <xf numFmtId="0" fontId="14" fillId="0" borderId="5" xfId="0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49" fontId="14" fillId="0" borderId="13" xfId="0" applyNumberFormat="1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2"/>
    </xf>
    <xf numFmtId="0" fontId="11" fillId="0" borderId="0" xfId="0" applyFont="1" applyBorder="1" applyAlignment="1">
      <alignment vertical="top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Border="1" applyAlignment="1" applyProtection="1">
      <alignment vertical="top"/>
      <protection locked="0"/>
    </xf>
    <xf numFmtId="49" fontId="11" fillId="0" borderId="0" xfId="0" applyNumberFormat="1" applyFont="1" applyBorder="1" applyProtection="1"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16" fillId="4" borderId="1" xfId="0" applyFont="1" applyFill="1" applyBorder="1" applyAlignment="1" applyProtection="1">
      <alignment vertical="top" wrapText="1"/>
      <protection locked="0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180" fontId="25" fillId="0" borderId="1" xfId="0" applyNumberFormat="1" applyFont="1" applyBorder="1" applyAlignment="1">
      <alignment horizontal="right" vertical="center"/>
    </xf>
    <xf numFmtId="0" fontId="23" fillId="4" borderId="5" xfId="0" applyFont="1" applyFill="1" applyBorder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4" borderId="6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>
      <alignment horizontal="left" vertical="center" wrapText="1" indent="1"/>
    </xf>
    <xf numFmtId="0" fontId="12" fillId="4" borderId="1" xfId="0" applyFont="1" applyFill="1" applyBorder="1" applyAlignment="1">
      <alignment horizontal="left" vertical="center" wrapText="1" indent="2"/>
    </xf>
    <xf numFmtId="0" fontId="12" fillId="4" borderId="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left" vertical="center" wrapText="1" inden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9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63"/>
      <c r="B1" s="63"/>
      <c r="C1" s="63"/>
      <c r="D1" s="63"/>
    </row>
    <row r="2" ht="15" customHeight="1" spans="1:4">
      <c r="A2" s="108"/>
      <c r="B2" s="108"/>
      <c r="C2" s="108"/>
      <c r="D2" s="126" t="s">
        <v>0</v>
      </c>
    </row>
    <row r="3" ht="41.25" customHeight="1" spans="1:1">
      <c r="A3" s="103" t="str">
        <f>"2025"&amp;"年部门财务收支预算总表"</f>
        <v>2025年部门财务收支预算总表</v>
      </c>
    </row>
    <row r="4" ht="17.25" customHeight="1" spans="1:4">
      <c r="A4" s="106" t="str">
        <f>"单位名称："&amp;"中国共产党禄劝彝族苗族自治县委员会老干部局"</f>
        <v>单位名称：中国共产党禄劝彝族苗族自治县委员会老干部局</v>
      </c>
      <c r="B4" s="224"/>
      <c r="D4" s="204" t="s">
        <v>1</v>
      </c>
    </row>
    <row r="5" ht="23.25" customHeight="1" spans="1:4">
      <c r="A5" s="225" t="s">
        <v>2</v>
      </c>
      <c r="B5" s="226"/>
      <c r="C5" s="225" t="s">
        <v>3</v>
      </c>
      <c r="D5" s="226"/>
    </row>
    <row r="6" ht="24" customHeight="1" spans="1:4">
      <c r="A6" s="225" t="s">
        <v>4</v>
      </c>
      <c r="B6" s="225" t="s">
        <v>5</v>
      </c>
      <c r="C6" s="225" t="s">
        <v>6</v>
      </c>
      <c r="D6" s="225" t="s">
        <v>5</v>
      </c>
    </row>
    <row r="7" ht="17.25" customHeight="1" spans="1:4">
      <c r="A7" s="227" t="s">
        <v>7</v>
      </c>
      <c r="B7" s="141">
        <v>3598794.78</v>
      </c>
      <c r="C7" s="227" t="s">
        <v>8</v>
      </c>
      <c r="D7" s="141">
        <v>2607030</v>
      </c>
    </row>
    <row r="8" ht="17.25" customHeight="1" spans="1:4">
      <c r="A8" s="227" t="s">
        <v>9</v>
      </c>
      <c r="B8" s="141"/>
      <c r="C8" s="227" t="s">
        <v>10</v>
      </c>
      <c r="D8" s="141"/>
    </row>
    <row r="9" ht="17.25" customHeight="1" spans="1:4">
      <c r="A9" s="227" t="s">
        <v>11</v>
      </c>
      <c r="B9" s="141"/>
      <c r="C9" s="259" t="s">
        <v>12</v>
      </c>
      <c r="D9" s="141"/>
    </row>
    <row r="10" ht="17.25" customHeight="1" spans="1:4">
      <c r="A10" s="227" t="s">
        <v>13</v>
      </c>
      <c r="B10" s="141"/>
      <c r="C10" s="259" t="s">
        <v>14</v>
      </c>
      <c r="D10" s="141"/>
    </row>
    <row r="11" ht="17.25" customHeight="1" spans="1:4">
      <c r="A11" s="227" t="s">
        <v>15</v>
      </c>
      <c r="B11" s="141"/>
      <c r="C11" s="259" t="s">
        <v>16</v>
      </c>
      <c r="D11" s="141"/>
    </row>
    <row r="12" ht="17.25" customHeight="1" spans="1:4">
      <c r="A12" s="227" t="s">
        <v>17</v>
      </c>
      <c r="B12" s="141"/>
      <c r="C12" s="259" t="s">
        <v>18</v>
      </c>
      <c r="D12" s="141"/>
    </row>
    <row r="13" ht="17.25" customHeight="1" spans="1:4">
      <c r="A13" s="227" t="s">
        <v>19</v>
      </c>
      <c r="B13" s="141"/>
      <c r="C13" s="94" t="s">
        <v>20</v>
      </c>
      <c r="D13" s="141"/>
    </row>
    <row r="14" ht="17.25" customHeight="1" spans="1:4">
      <c r="A14" s="227" t="s">
        <v>21</v>
      </c>
      <c r="B14" s="141"/>
      <c r="C14" s="94" t="s">
        <v>22</v>
      </c>
      <c r="D14" s="141">
        <v>455025.8</v>
      </c>
    </row>
    <row r="15" ht="17.25" customHeight="1" spans="1:4">
      <c r="A15" s="227" t="s">
        <v>23</v>
      </c>
      <c r="B15" s="141"/>
      <c r="C15" s="94" t="s">
        <v>24</v>
      </c>
      <c r="D15" s="141">
        <v>309234.58</v>
      </c>
    </row>
    <row r="16" ht="17.25" customHeight="1" spans="1:4">
      <c r="A16" s="227" t="s">
        <v>25</v>
      </c>
      <c r="B16" s="141"/>
      <c r="C16" s="94" t="s">
        <v>26</v>
      </c>
      <c r="D16" s="141"/>
    </row>
    <row r="17" ht="17.25" customHeight="1" spans="1:4">
      <c r="A17" s="209"/>
      <c r="B17" s="141"/>
      <c r="C17" s="94" t="s">
        <v>27</v>
      </c>
      <c r="D17" s="141"/>
    </row>
    <row r="18" ht="17.25" customHeight="1" spans="1:4">
      <c r="A18" s="228"/>
      <c r="B18" s="141"/>
      <c r="C18" s="94" t="s">
        <v>28</v>
      </c>
      <c r="D18" s="141"/>
    </row>
    <row r="19" ht="17.25" customHeight="1" spans="1:4">
      <c r="A19" s="228"/>
      <c r="B19" s="141"/>
      <c r="C19" s="94" t="s">
        <v>29</v>
      </c>
      <c r="D19" s="141"/>
    </row>
    <row r="20" ht="17.25" customHeight="1" spans="1:4">
      <c r="A20" s="228"/>
      <c r="B20" s="141"/>
      <c r="C20" s="94" t="s">
        <v>30</v>
      </c>
      <c r="D20" s="141"/>
    </row>
    <row r="21" ht="17.25" customHeight="1" spans="1:4">
      <c r="A21" s="228"/>
      <c r="B21" s="141"/>
      <c r="C21" s="94" t="s">
        <v>31</v>
      </c>
      <c r="D21" s="141"/>
    </row>
    <row r="22" ht="17.25" customHeight="1" spans="1:4">
      <c r="A22" s="228"/>
      <c r="B22" s="141"/>
      <c r="C22" s="94" t="s">
        <v>32</v>
      </c>
      <c r="D22" s="141"/>
    </row>
    <row r="23" ht="17.25" customHeight="1" spans="1:4">
      <c r="A23" s="228"/>
      <c r="B23" s="141"/>
      <c r="C23" s="94" t="s">
        <v>33</v>
      </c>
      <c r="D23" s="141"/>
    </row>
    <row r="24" ht="17.25" customHeight="1" spans="1:4">
      <c r="A24" s="228"/>
      <c r="B24" s="141"/>
      <c r="C24" s="94" t="s">
        <v>34</v>
      </c>
      <c r="D24" s="141"/>
    </row>
    <row r="25" ht="17.25" customHeight="1" spans="1:4">
      <c r="A25" s="228"/>
      <c r="B25" s="141"/>
      <c r="C25" s="94" t="s">
        <v>35</v>
      </c>
      <c r="D25" s="141">
        <v>227504.4</v>
      </c>
    </row>
    <row r="26" ht="17.25" customHeight="1" spans="1:4">
      <c r="A26" s="228"/>
      <c r="B26" s="141"/>
      <c r="C26" s="94" t="s">
        <v>36</v>
      </c>
      <c r="D26" s="141"/>
    </row>
    <row r="27" ht="17.25" customHeight="1" spans="1:4">
      <c r="A27" s="228"/>
      <c r="B27" s="141"/>
      <c r="C27" s="209" t="s">
        <v>37</v>
      </c>
      <c r="D27" s="141"/>
    </row>
    <row r="28" ht="17.25" customHeight="1" spans="1:4">
      <c r="A28" s="228"/>
      <c r="B28" s="141"/>
      <c r="C28" s="94" t="s">
        <v>38</v>
      </c>
      <c r="D28" s="141"/>
    </row>
    <row r="29" ht="16.5" customHeight="1" spans="1:4">
      <c r="A29" s="228"/>
      <c r="B29" s="141"/>
      <c r="C29" s="94" t="s">
        <v>39</v>
      </c>
      <c r="D29" s="141"/>
    </row>
    <row r="30" ht="16.5" customHeight="1" spans="1:4">
      <c r="A30" s="228"/>
      <c r="B30" s="141"/>
      <c r="C30" s="209" t="s">
        <v>40</v>
      </c>
      <c r="D30" s="141"/>
    </row>
    <row r="31" ht="17.25" customHeight="1" spans="1:4">
      <c r="A31" s="228"/>
      <c r="B31" s="141"/>
      <c r="C31" s="209" t="s">
        <v>41</v>
      </c>
      <c r="D31" s="141"/>
    </row>
    <row r="32" ht="17.25" customHeight="1" spans="1:4">
      <c r="A32" s="228"/>
      <c r="B32" s="141"/>
      <c r="C32" s="94" t="s">
        <v>42</v>
      </c>
      <c r="D32" s="141"/>
    </row>
    <row r="33" ht="16.5" customHeight="1" spans="1:4">
      <c r="A33" s="228" t="s">
        <v>43</v>
      </c>
      <c r="B33" s="141">
        <v>3598794.78</v>
      </c>
      <c r="C33" s="228" t="s">
        <v>44</v>
      </c>
      <c r="D33" s="141">
        <v>3598794.78</v>
      </c>
    </row>
    <row r="34" ht="16.5" customHeight="1" spans="1:4">
      <c r="A34" s="209" t="s">
        <v>45</v>
      </c>
      <c r="B34" s="141"/>
      <c r="C34" s="209" t="s">
        <v>46</v>
      </c>
      <c r="D34" s="141"/>
    </row>
    <row r="35" ht="16.5" customHeight="1" spans="1:4">
      <c r="A35" s="94" t="s">
        <v>47</v>
      </c>
      <c r="B35" s="141"/>
      <c r="C35" s="94" t="s">
        <v>47</v>
      </c>
      <c r="D35" s="141"/>
    </row>
    <row r="36" ht="16.5" customHeight="1" spans="1:4">
      <c r="A36" s="94" t="s">
        <v>48</v>
      </c>
      <c r="B36" s="141"/>
      <c r="C36" s="94" t="s">
        <v>49</v>
      </c>
      <c r="D36" s="141"/>
    </row>
    <row r="37" ht="16.5" customHeight="1" spans="1:4">
      <c r="A37" s="229" t="s">
        <v>50</v>
      </c>
      <c r="B37" s="141">
        <v>3598794.78</v>
      </c>
      <c r="C37" s="229" t="s">
        <v>51</v>
      </c>
      <c r="D37" s="141">
        <v>3598794.78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ht="17.25" customHeight="1" spans="1:1">
      <c r="A2" s="126" t="s">
        <v>52</v>
      </c>
    </row>
    <row r="3" ht="41.25" customHeight="1" spans="1:1">
      <c r="A3" s="103" t="str">
        <f>"2025"&amp;"年部门收入预算表"</f>
        <v>2025年部门收入预算表</v>
      </c>
    </row>
    <row r="4" ht="17.25" customHeight="1" spans="1:19">
      <c r="A4" s="106" t="str">
        <f>"单位名称："&amp;"中国共产党禄劝彝族苗族自治县委员会老干部局"</f>
        <v>单位名称：中国共产党禄劝彝族苗族自治县委员会老干部局</v>
      </c>
      <c r="S4" s="108" t="s">
        <v>1</v>
      </c>
    </row>
    <row r="5" ht="21.75" customHeight="1" spans="1:19">
      <c r="A5" s="245" t="s">
        <v>53</v>
      </c>
      <c r="B5" s="246" t="s">
        <v>54</v>
      </c>
      <c r="C5" s="246" t="s">
        <v>55</v>
      </c>
      <c r="D5" s="247" t="s">
        <v>56</v>
      </c>
      <c r="E5" s="247"/>
      <c r="F5" s="247"/>
      <c r="G5" s="247"/>
      <c r="H5" s="247"/>
      <c r="I5" s="194"/>
      <c r="J5" s="247"/>
      <c r="K5" s="247"/>
      <c r="L5" s="247"/>
      <c r="M5" s="247"/>
      <c r="N5" s="254"/>
      <c r="O5" s="247" t="s">
        <v>45</v>
      </c>
      <c r="P5" s="247"/>
      <c r="Q5" s="247"/>
      <c r="R5" s="247"/>
      <c r="S5" s="254"/>
    </row>
    <row r="6" ht="27" customHeight="1" spans="1:19">
      <c r="A6" s="248"/>
      <c r="B6" s="249"/>
      <c r="C6" s="249"/>
      <c r="D6" s="249" t="s">
        <v>57</v>
      </c>
      <c r="E6" s="249" t="s">
        <v>58</v>
      </c>
      <c r="F6" s="249" t="s">
        <v>59</v>
      </c>
      <c r="G6" s="249" t="s">
        <v>60</v>
      </c>
      <c r="H6" s="249" t="s">
        <v>61</v>
      </c>
      <c r="I6" s="255" t="s">
        <v>62</v>
      </c>
      <c r="J6" s="256"/>
      <c r="K6" s="256"/>
      <c r="L6" s="256"/>
      <c r="M6" s="256"/>
      <c r="N6" s="257"/>
      <c r="O6" s="249" t="s">
        <v>57</v>
      </c>
      <c r="P6" s="249" t="s">
        <v>58</v>
      </c>
      <c r="Q6" s="249" t="s">
        <v>59</v>
      </c>
      <c r="R6" s="249" t="s">
        <v>60</v>
      </c>
      <c r="S6" s="249" t="s">
        <v>63</v>
      </c>
    </row>
    <row r="7" ht="30" customHeight="1" spans="1:19">
      <c r="A7" s="250"/>
      <c r="B7" s="164"/>
      <c r="C7" s="176"/>
      <c r="D7" s="176"/>
      <c r="E7" s="176"/>
      <c r="F7" s="176"/>
      <c r="G7" s="176"/>
      <c r="H7" s="176"/>
      <c r="I7" s="132" t="s">
        <v>57</v>
      </c>
      <c r="J7" s="257" t="s">
        <v>64</v>
      </c>
      <c r="K7" s="257" t="s">
        <v>65</v>
      </c>
      <c r="L7" s="257" t="s">
        <v>66</v>
      </c>
      <c r="M7" s="257" t="s">
        <v>67</v>
      </c>
      <c r="N7" s="257" t="s">
        <v>68</v>
      </c>
      <c r="O7" s="258"/>
      <c r="P7" s="258"/>
      <c r="Q7" s="258"/>
      <c r="R7" s="258"/>
      <c r="S7" s="176"/>
    </row>
    <row r="8" ht="15" customHeight="1" spans="1:19">
      <c r="A8" s="251">
        <v>1</v>
      </c>
      <c r="B8" s="251">
        <v>2</v>
      </c>
      <c r="C8" s="251">
        <v>3</v>
      </c>
      <c r="D8" s="251">
        <v>4</v>
      </c>
      <c r="E8" s="251">
        <v>5</v>
      </c>
      <c r="F8" s="251">
        <v>6</v>
      </c>
      <c r="G8" s="251">
        <v>7</v>
      </c>
      <c r="H8" s="251">
        <v>8</v>
      </c>
      <c r="I8" s="132">
        <v>9</v>
      </c>
      <c r="J8" s="251">
        <v>10</v>
      </c>
      <c r="K8" s="251">
        <v>11</v>
      </c>
      <c r="L8" s="251">
        <v>12</v>
      </c>
      <c r="M8" s="251">
        <v>13</v>
      </c>
      <c r="N8" s="251">
        <v>14</v>
      </c>
      <c r="O8" s="251">
        <v>15</v>
      </c>
      <c r="P8" s="251">
        <v>16</v>
      </c>
      <c r="Q8" s="251">
        <v>17</v>
      </c>
      <c r="R8" s="251">
        <v>18</v>
      </c>
      <c r="S8" s="251">
        <v>19</v>
      </c>
    </row>
    <row r="9" ht="18" customHeight="1" spans="1:19">
      <c r="A9" s="83" t="s">
        <v>69</v>
      </c>
      <c r="B9" s="83" t="s">
        <v>70</v>
      </c>
      <c r="C9" s="141">
        <v>3598794.78</v>
      </c>
      <c r="D9" s="141">
        <v>3598794.78</v>
      </c>
      <c r="E9" s="141">
        <v>3598794.78</v>
      </c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</row>
    <row r="10" ht="18" customHeight="1" spans="1:19">
      <c r="A10" s="252" t="s">
        <v>71</v>
      </c>
      <c r="B10" s="252" t="s">
        <v>70</v>
      </c>
      <c r="C10" s="141">
        <v>3598794.78</v>
      </c>
      <c r="D10" s="141">
        <v>3598794.78</v>
      </c>
      <c r="E10" s="141">
        <v>3598794.78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</row>
    <row r="11" ht="18" customHeight="1" spans="1:19">
      <c r="A11" s="111" t="s">
        <v>55</v>
      </c>
      <c r="B11" s="253"/>
      <c r="C11" s="141">
        <v>3598794.78</v>
      </c>
      <c r="D11" s="141">
        <v>3598794.78</v>
      </c>
      <c r="E11" s="141">
        <v>3598794.78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ht="17.25" customHeight="1" spans="1:1">
      <c r="A2" s="108" t="s">
        <v>72</v>
      </c>
    </row>
    <row r="3" ht="41.25" customHeight="1" spans="1:1">
      <c r="A3" s="103" t="str">
        <f>"2025"&amp;"年部门支出预算表"</f>
        <v>2025年部门支出预算表</v>
      </c>
    </row>
    <row r="4" ht="17.25" customHeight="1" spans="1:15">
      <c r="A4" s="106" t="str">
        <f>"单位名称："&amp;"中国共产党禄劝彝族苗族自治县委员会老干部局"</f>
        <v>单位名称：中国共产党禄劝彝族苗族自治县委员会老干部局</v>
      </c>
      <c r="O4" s="108" t="s">
        <v>1</v>
      </c>
    </row>
    <row r="5" ht="27" customHeight="1" spans="1:15">
      <c r="A5" s="231" t="s">
        <v>73</v>
      </c>
      <c r="B5" s="231" t="s">
        <v>74</v>
      </c>
      <c r="C5" s="231" t="s">
        <v>55</v>
      </c>
      <c r="D5" s="232" t="s">
        <v>58</v>
      </c>
      <c r="E5" s="233"/>
      <c r="F5" s="234"/>
      <c r="G5" s="235" t="s">
        <v>59</v>
      </c>
      <c r="H5" s="235" t="s">
        <v>60</v>
      </c>
      <c r="I5" s="235" t="s">
        <v>75</v>
      </c>
      <c r="J5" s="232" t="s">
        <v>62</v>
      </c>
      <c r="K5" s="233"/>
      <c r="L5" s="233"/>
      <c r="M5" s="233"/>
      <c r="N5" s="242"/>
      <c r="O5" s="243"/>
    </row>
    <row r="6" ht="42" customHeight="1" spans="1:15">
      <c r="A6" s="236"/>
      <c r="B6" s="236"/>
      <c r="C6" s="237"/>
      <c r="D6" s="238" t="s">
        <v>57</v>
      </c>
      <c r="E6" s="238" t="s">
        <v>76</v>
      </c>
      <c r="F6" s="238" t="s">
        <v>77</v>
      </c>
      <c r="G6" s="237"/>
      <c r="H6" s="237"/>
      <c r="I6" s="244"/>
      <c r="J6" s="238" t="s">
        <v>57</v>
      </c>
      <c r="K6" s="225" t="s">
        <v>78</v>
      </c>
      <c r="L6" s="225" t="s">
        <v>79</v>
      </c>
      <c r="M6" s="225" t="s">
        <v>80</v>
      </c>
      <c r="N6" s="225" t="s">
        <v>81</v>
      </c>
      <c r="O6" s="225" t="s">
        <v>82</v>
      </c>
    </row>
    <row r="7" ht="18" customHeight="1" spans="1:15">
      <c r="A7" s="114" t="s">
        <v>83</v>
      </c>
      <c r="B7" s="114" t="s">
        <v>84</v>
      </c>
      <c r="C7" s="114" t="s">
        <v>85</v>
      </c>
      <c r="D7" s="117" t="s">
        <v>86</v>
      </c>
      <c r="E7" s="117" t="s">
        <v>87</v>
      </c>
      <c r="F7" s="117" t="s">
        <v>88</v>
      </c>
      <c r="G7" s="117" t="s">
        <v>89</v>
      </c>
      <c r="H7" s="117" t="s">
        <v>90</v>
      </c>
      <c r="I7" s="117" t="s">
        <v>91</v>
      </c>
      <c r="J7" s="117" t="s">
        <v>92</v>
      </c>
      <c r="K7" s="117" t="s">
        <v>93</v>
      </c>
      <c r="L7" s="117" t="s">
        <v>94</v>
      </c>
      <c r="M7" s="117" t="s">
        <v>95</v>
      </c>
      <c r="N7" s="114" t="s">
        <v>96</v>
      </c>
      <c r="O7" s="117" t="s">
        <v>97</v>
      </c>
    </row>
    <row r="8" ht="21" customHeight="1" spans="1:15">
      <c r="A8" s="118" t="s">
        <v>98</v>
      </c>
      <c r="B8" s="118" t="s">
        <v>99</v>
      </c>
      <c r="C8" s="141">
        <v>2607030</v>
      </c>
      <c r="D8" s="141">
        <v>2607030</v>
      </c>
      <c r="E8" s="141">
        <v>2357030</v>
      </c>
      <c r="F8" s="141">
        <v>250000</v>
      </c>
      <c r="G8" s="141"/>
      <c r="H8" s="141"/>
      <c r="I8" s="141"/>
      <c r="J8" s="141"/>
      <c r="K8" s="141"/>
      <c r="L8" s="141"/>
      <c r="M8" s="141"/>
      <c r="N8" s="141"/>
      <c r="O8" s="141"/>
    </row>
    <row r="9" ht="21" customHeight="1" spans="1:15">
      <c r="A9" s="239" t="s">
        <v>100</v>
      </c>
      <c r="B9" s="239" t="s">
        <v>101</v>
      </c>
      <c r="C9" s="141">
        <v>2607030</v>
      </c>
      <c r="D9" s="141">
        <v>2607030</v>
      </c>
      <c r="E9" s="141">
        <v>2357030</v>
      </c>
      <c r="F9" s="141">
        <v>250000</v>
      </c>
      <c r="G9" s="141"/>
      <c r="H9" s="141"/>
      <c r="I9" s="141"/>
      <c r="J9" s="141"/>
      <c r="K9" s="141"/>
      <c r="L9" s="141"/>
      <c r="M9" s="141"/>
      <c r="N9" s="141"/>
      <c r="O9" s="141"/>
    </row>
    <row r="10" ht="21" customHeight="1" spans="1:15">
      <c r="A10" s="240" t="s">
        <v>102</v>
      </c>
      <c r="B10" s="240" t="s">
        <v>103</v>
      </c>
      <c r="C10" s="141">
        <v>2607030</v>
      </c>
      <c r="D10" s="141">
        <v>2607030</v>
      </c>
      <c r="E10" s="141">
        <v>2357030</v>
      </c>
      <c r="F10" s="141">
        <v>250000</v>
      </c>
      <c r="G10" s="141"/>
      <c r="H10" s="141"/>
      <c r="I10" s="141"/>
      <c r="J10" s="141"/>
      <c r="K10" s="141"/>
      <c r="L10" s="141"/>
      <c r="M10" s="141"/>
      <c r="N10" s="141"/>
      <c r="O10" s="141"/>
    </row>
    <row r="11" ht="21" customHeight="1" spans="1:15">
      <c r="A11" s="118" t="s">
        <v>104</v>
      </c>
      <c r="B11" s="118" t="s">
        <v>105</v>
      </c>
      <c r="C11" s="141">
        <v>455025.8</v>
      </c>
      <c r="D11" s="141">
        <v>455025.8</v>
      </c>
      <c r="E11" s="141">
        <v>455025.8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</row>
    <row r="12" ht="21" customHeight="1" spans="1:15">
      <c r="A12" s="239" t="s">
        <v>106</v>
      </c>
      <c r="B12" s="239" t="s">
        <v>107</v>
      </c>
      <c r="C12" s="141">
        <v>430155.21</v>
      </c>
      <c r="D12" s="141">
        <v>430155.21</v>
      </c>
      <c r="E12" s="141">
        <v>430155.21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</row>
    <row r="13" ht="21" customHeight="1" spans="1:15">
      <c r="A13" s="240" t="s">
        <v>108</v>
      </c>
      <c r="B13" s="240" t="s">
        <v>109</v>
      </c>
      <c r="C13" s="141">
        <v>280155.21</v>
      </c>
      <c r="D13" s="141">
        <v>280155.21</v>
      </c>
      <c r="E13" s="141">
        <v>280155.21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</row>
    <row r="14" ht="21" customHeight="1" spans="1:15">
      <c r="A14" s="240" t="s">
        <v>110</v>
      </c>
      <c r="B14" s="240" t="s">
        <v>111</v>
      </c>
      <c r="C14" s="141">
        <v>150000</v>
      </c>
      <c r="D14" s="141">
        <v>150000</v>
      </c>
      <c r="E14" s="141">
        <v>150000</v>
      </c>
      <c r="F14" s="141"/>
      <c r="G14" s="141"/>
      <c r="H14" s="141"/>
      <c r="I14" s="141"/>
      <c r="J14" s="141"/>
      <c r="K14" s="141"/>
      <c r="L14" s="141"/>
      <c r="M14" s="141"/>
      <c r="N14" s="141"/>
      <c r="O14" s="141"/>
    </row>
    <row r="15" ht="21" customHeight="1" spans="1:15">
      <c r="A15" s="239" t="s">
        <v>112</v>
      </c>
      <c r="B15" s="239" t="s">
        <v>113</v>
      </c>
      <c r="C15" s="141">
        <v>18000</v>
      </c>
      <c r="D15" s="141">
        <v>18000</v>
      </c>
      <c r="E15" s="141">
        <v>18000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</row>
    <row r="16" ht="21" customHeight="1" spans="1:15">
      <c r="A16" s="240" t="s">
        <v>114</v>
      </c>
      <c r="B16" s="240" t="s">
        <v>115</v>
      </c>
      <c r="C16" s="141">
        <v>18000</v>
      </c>
      <c r="D16" s="141">
        <v>18000</v>
      </c>
      <c r="E16" s="141">
        <v>18000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</row>
    <row r="17" ht="21" customHeight="1" spans="1:15">
      <c r="A17" s="239" t="s">
        <v>116</v>
      </c>
      <c r="B17" s="239" t="s">
        <v>117</v>
      </c>
      <c r="C17" s="141">
        <v>6870.59</v>
      </c>
      <c r="D17" s="141">
        <v>6870.59</v>
      </c>
      <c r="E17" s="141">
        <v>6870.59</v>
      </c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18" ht="21" customHeight="1" spans="1:15">
      <c r="A18" s="240" t="s">
        <v>118</v>
      </c>
      <c r="B18" s="240" t="s">
        <v>117</v>
      </c>
      <c r="C18" s="141">
        <v>6870.59</v>
      </c>
      <c r="D18" s="141">
        <v>6870.59</v>
      </c>
      <c r="E18" s="141">
        <v>6870.59</v>
      </c>
      <c r="F18" s="141"/>
      <c r="G18" s="141"/>
      <c r="H18" s="141"/>
      <c r="I18" s="141"/>
      <c r="J18" s="141"/>
      <c r="K18" s="141"/>
      <c r="L18" s="141"/>
      <c r="M18" s="141"/>
      <c r="N18" s="141"/>
      <c r="O18" s="141"/>
    </row>
    <row r="19" ht="21" customHeight="1" spans="1:15">
      <c r="A19" s="118" t="s">
        <v>119</v>
      </c>
      <c r="B19" s="118" t="s">
        <v>120</v>
      </c>
      <c r="C19" s="141">
        <v>309234.58</v>
      </c>
      <c r="D19" s="141">
        <v>309234.58</v>
      </c>
      <c r="E19" s="141">
        <v>309234.58</v>
      </c>
      <c r="F19" s="141"/>
      <c r="G19" s="141"/>
      <c r="H19" s="141"/>
      <c r="I19" s="141"/>
      <c r="J19" s="141"/>
      <c r="K19" s="141"/>
      <c r="L19" s="141"/>
      <c r="M19" s="141"/>
      <c r="N19" s="141"/>
      <c r="O19" s="141"/>
    </row>
    <row r="20" ht="21" customHeight="1" spans="1:15">
      <c r="A20" s="239" t="s">
        <v>121</v>
      </c>
      <c r="B20" s="239" t="s">
        <v>122</v>
      </c>
      <c r="C20" s="141">
        <v>309234.58</v>
      </c>
      <c r="D20" s="141">
        <v>309234.58</v>
      </c>
      <c r="E20" s="141">
        <v>309234.58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</row>
    <row r="21" ht="21" customHeight="1" spans="1:15">
      <c r="A21" s="240" t="s">
        <v>123</v>
      </c>
      <c r="B21" s="240" t="s">
        <v>124</v>
      </c>
      <c r="C21" s="141">
        <v>139728.74</v>
      </c>
      <c r="D21" s="141">
        <v>139728.74</v>
      </c>
      <c r="E21" s="141">
        <v>139728.74</v>
      </c>
      <c r="F21" s="141"/>
      <c r="G21" s="141"/>
      <c r="H21" s="141"/>
      <c r="I21" s="141"/>
      <c r="J21" s="141"/>
      <c r="K21" s="141"/>
      <c r="L21" s="141"/>
      <c r="M21" s="141"/>
      <c r="N21" s="141"/>
      <c r="O21" s="141"/>
    </row>
    <row r="22" ht="21" customHeight="1" spans="1:15">
      <c r="A22" s="240" t="s">
        <v>125</v>
      </c>
      <c r="B22" s="240" t="s">
        <v>126</v>
      </c>
      <c r="C22" s="141">
        <v>18315.4</v>
      </c>
      <c r="D22" s="141">
        <v>18315.4</v>
      </c>
      <c r="E22" s="141">
        <v>18315.4</v>
      </c>
      <c r="F22" s="141"/>
      <c r="G22" s="141"/>
      <c r="H22" s="141"/>
      <c r="I22" s="141"/>
      <c r="J22" s="141"/>
      <c r="K22" s="141"/>
      <c r="L22" s="141"/>
      <c r="M22" s="141"/>
      <c r="N22" s="141"/>
      <c r="O22" s="141"/>
    </row>
    <row r="23" ht="21" customHeight="1" spans="1:15">
      <c r="A23" s="240" t="s">
        <v>127</v>
      </c>
      <c r="B23" s="240" t="s">
        <v>128</v>
      </c>
      <c r="C23" s="141">
        <v>137108.5</v>
      </c>
      <c r="D23" s="141">
        <v>137108.5</v>
      </c>
      <c r="E23" s="141">
        <v>137108.5</v>
      </c>
      <c r="F23" s="141"/>
      <c r="G23" s="141"/>
      <c r="H23" s="141"/>
      <c r="I23" s="141"/>
      <c r="J23" s="141"/>
      <c r="K23" s="141"/>
      <c r="L23" s="141"/>
      <c r="M23" s="141"/>
      <c r="N23" s="141"/>
      <c r="O23" s="141"/>
    </row>
    <row r="24" ht="21" customHeight="1" spans="1:15">
      <c r="A24" s="240" t="s">
        <v>129</v>
      </c>
      <c r="B24" s="240" t="s">
        <v>130</v>
      </c>
      <c r="C24" s="141">
        <v>14081.94</v>
      </c>
      <c r="D24" s="141">
        <v>14081.94</v>
      </c>
      <c r="E24" s="141">
        <v>14081.94</v>
      </c>
      <c r="F24" s="141"/>
      <c r="G24" s="141"/>
      <c r="H24" s="141"/>
      <c r="I24" s="141"/>
      <c r="J24" s="141"/>
      <c r="K24" s="141"/>
      <c r="L24" s="141"/>
      <c r="M24" s="141"/>
      <c r="N24" s="141"/>
      <c r="O24" s="141"/>
    </row>
    <row r="25" ht="21" customHeight="1" spans="1:15">
      <c r="A25" s="118" t="s">
        <v>131</v>
      </c>
      <c r="B25" s="118" t="s">
        <v>132</v>
      </c>
      <c r="C25" s="141">
        <v>227504.4</v>
      </c>
      <c r="D25" s="141">
        <v>227504.4</v>
      </c>
      <c r="E25" s="141">
        <v>227504.4</v>
      </c>
      <c r="F25" s="141"/>
      <c r="G25" s="141"/>
      <c r="H25" s="141"/>
      <c r="I25" s="141"/>
      <c r="J25" s="141"/>
      <c r="K25" s="141"/>
      <c r="L25" s="141"/>
      <c r="M25" s="141"/>
      <c r="N25" s="141"/>
      <c r="O25" s="141"/>
    </row>
    <row r="26" ht="21" customHeight="1" spans="1:15">
      <c r="A26" s="239" t="s">
        <v>133</v>
      </c>
      <c r="B26" s="239" t="s">
        <v>134</v>
      </c>
      <c r="C26" s="141">
        <v>227504.4</v>
      </c>
      <c r="D26" s="141">
        <v>227504.4</v>
      </c>
      <c r="E26" s="141">
        <v>227504.4</v>
      </c>
      <c r="F26" s="141"/>
      <c r="G26" s="141"/>
      <c r="H26" s="141"/>
      <c r="I26" s="141"/>
      <c r="J26" s="141"/>
      <c r="K26" s="141"/>
      <c r="L26" s="141"/>
      <c r="M26" s="141"/>
      <c r="N26" s="141"/>
      <c r="O26" s="141"/>
    </row>
    <row r="27" ht="21" customHeight="1" spans="1:15">
      <c r="A27" s="240" t="s">
        <v>135</v>
      </c>
      <c r="B27" s="240" t="s">
        <v>136</v>
      </c>
      <c r="C27" s="141">
        <v>227504.4</v>
      </c>
      <c r="D27" s="141">
        <v>227504.4</v>
      </c>
      <c r="E27" s="141">
        <v>227504.4</v>
      </c>
      <c r="F27" s="141"/>
      <c r="G27" s="141"/>
      <c r="H27" s="141"/>
      <c r="I27" s="141"/>
      <c r="J27" s="141"/>
      <c r="K27" s="141"/>
      <c r="L27" s="141"/>
      <c r="M27" s="141"/>
      <c r="N27" s="141"/>
      <c r="O27" s="141"/>
    </row>
    <row r="28" ht="21" customHeight="1" spans="1:15">
      <c r="A28" s="241" t="s">
        <v>55</v>
      </c>
      <c r="B28" s="97"/>
      <c r="C28" s="141">
        <v>3598794.78</v>
      </c>
      <c r="D28" s="141">
        <v>3598794.78</v>
      </c>
      <c r="E28" s="141">
        <v>3348794.78</v>
      </c>
      <c r="F28" s="141">
        <v>250000</v>
      </c>
      <c r="G28" s="141"/>
      <c r="H28" s="141"/>
      <c r="I28" s="141"/>
      <c r="J28" s="141"/>
      <c r="K28" s="141"/>
      <c r="L28" s="141"/>
      <c r="M28" s="141"/>
      <c r="N28" s="141"/>
      <c r="O28" s="141"/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63"/>
      <c r="B1" s="63"/>
      <c r="C1" s="63"/>
      <c r="D1" s="63"/>
    </row>
    <row r="2" ht="15" customHeight="1" spans="1:4">
      <c r="A2" s="104"/>
      <c r="B2" s="108"/>
      <c r="C2" s="108"/>
      <c r="D2" s="108" t="s">
        <v>137</v>
      </c>
    </row>
    <row r="3" ht="41.25" customHeight="1" spans="1:1">
      <c r="A3" s="103" t="str">
        <f>"2025"&amp;"年部门财政拨款收支预算总表"</f>
        <v>2025年部门财政拨款收支预算总表</v>
      </c>
    </row>
    <row r="4" ht="17.25" customHeight="1" spans="1:4">
      <c r="A4" s="106" t="str">
        <f>"单位名称："&amp;"中国共产党禄劝彝族苗族自治县委员会老干部局"</f>
        <v>单位名称：中国共产党禄劝彝族苗族自治县委员会老干部局</v>
      </c>
      <c r="B4" s="224"/>
      <c r="D4" s="108" t="s">
        <v>1</v>
      </c>
    </row>
    <row r="5" ht="17.25" customHeight="1" spans="1:4">
      <c r="A5" s="225" t="s">
        <v>2</v>
      </c>
      <c r="B5" s="226"/>
      <c r="C5" s="225" t="s">
        <v>3</v>
      </c>
      <c r="D5" s="226"/>
    </row>
    <row r="6" ht="18.75" customHeight="1" spans="1:4">
      <c r="A6" s="225" t="s">
        <v>4</v>
      </c>
      <c r="B6" s="225" t="s">
        <v>5</v>
      </c>
      <c r="C6" s="225" t="s">
        <v>6</v>
      </c>
      <c r="D6" s="225" t="s">
        <v>5</v>
      </c>
    </row>
    <row r="7" ht="16.5" customHeight="1" spans="1:4">
      <c r="A7" s="227" t="s">
        <v>138</v>
      </c>
      <c r="B7" s="141">
        <v>3598794.78</v>
      </c>
      <c r="C7" s="227" t="s">
        <v>139</v>
      </c>
      <c r="D7" s="141">
        <v>3598794.78</v>
      </c>
    </row>
    <row r="8" ht="16.5" customHeight="1" spans="1:4">
      <c r="A8" s="227" t="s">
        <v>140</v>
      </c>
      <c r="B8" s="141">
        <v>3598794.78</v>
      </c>
      <c r="C8" s="227" t="s">
        <v>141</v>
      </c>
      <c r="D8" s="141">
        <v>2607030</v>
      </c>
    </row>
    <row r="9" ht="16.5" customHeight="1" spans="1:4">
      <c r="A9" s="227" t="s">
        <v>142</v>
      </c>
      <c r="B9" s="141"/>
      <c r="C9" s="227" t="s">
        <v>143</v>
      </c>
      <c r="D9" s="141"/>
    </row>
    <row r="10" ht="16.5" customHeight="1" spans="1:4">
      <c r="A10" s="227" t="s">
        <v>144</v>
      </c>
      <c r="B10" s="141"/>
      <c r="C10" s="227" t="s">
        <v>145</v>
      </c>
      <c r="D10" s="141"/>
    </row>
    <row r="11" ht="16.5" customHeight="1" spans="1:4">
      <c r="A11" s="227" t="s">
        <v>146</v>
      </c>
      <c r="B11" s="141"/>
      <c r="C11" s="227" t="s">
        <v>147</v>
      </c>
      <c r="D11" s="141"/>
    </row>
    <row r="12" ht="16.5" customHeight="1" spans="1:4">
      <c r="A12" s="227" t="s">
        <v>140</v>
      </c>
      <c r="B12" s="141"/>
      <c r="C12" s="227" t="s">
        <v>148</v>
      </c>
      <c r="D12" s="141"/>
    </row>
    <row r="13" ht="16.5" customHeight="1" spans="1:4">
      <c r="A13" s="209" t="s">
        <v>142</v>
      </c>
      <c r="B13" s="141"/>
      <c r="C13" s="131" t="s">
        <v>149</v>
      </c>
      <c r="D13" s="141"/>
    </row>
    <row r="14" ht="16.5" customHeight="1" spans="1:4">
      <c r="A14" s="209" t="s">
        <v>144</v>
      </c>
      <c r="B14" s="141"/>
      <c r="C14" s="131" t="s">
        <v>150</v>
      </c>
      <c r="D14" s="141"/>
    </row>
    <row r="15" ht="16.5" customHeight="1" spans="1:4">
      <c r="A15" s="228"/>
      <c r="B15" s="141"/>
      <c r="C15" s="131" t="s">
        <v>151</v>
      </c>
      <c r="D15" s="141">
        <v>455025.8</v>
      </c>
    </row>
    <row r="16" ht="16.5" customHeight="1" spans="1:4">
      <c r="A16" s="228"/>
      <c r="B16" s="141"/>
      <c r="C16" s="131" t="s">
        <v>152</v>
      </c>
      <c r="D16" s="141">
        <v>309234.58</v>
      </c>
    </row>
    <row r="17" ht="16.5" customHeight="1" spans="1:4">
      <c r="A17" s="228"/>
      <c r="B17" s="141"/>
      <c r="C17" s="131" t="s">
        <v>153</v>
      </c>
      <c r="D17" s="141"/>
    </row>
    <row r="18" ht="16.5" customHeight="1" spans="1:4">
      <c r="A18" s="228"/>
      <c r="B18" s="141"/>
      <c r="C18" s="131" t="s">
        <v>154</v>
      </c>
      <c r="D18" s="141"/>
    </row>
    <row r="19" ht="16.5" customHeight="1" spans="1:4">
      <c r="A19" s="228"/>
      <c r="B19" s="141"/>
      <c r="C19" s="131" t="s">
        <v>155</v>
      </c>
      <c r="D19" s="141"/>
    </row>
    <row r="20" ht="16.5" customHeight="1" spans="1:4">
      <c r="A20" s="228"/>
      <c r="B20" s="141"/>
      <c r="C20" s="131" t="s">
        <v>156</v>
      </c>
      <c r="D20" s="141"/>
    </row>
    <row r="21" ht="16.5" customHeight="1" spans="1:4">
      <c r="A21" s="228"/>
      <c r="B21" s="141"/>
      <c r="C21" s="131" t="s">
        <v>157</v>
      </c>
      <c r="D21" s="141"/>
    </row>
    <row r="22" ht="16.5" customHeight="1" spans="1:4">
      <c r="A22" s="228"/>
      <c r="B22" s="141"/>
      <c r="C22" s="131" t="s">
        <v>158</v>
      </c>
      <c r="D22" s="141"/>
    </row>
    <row r="23" ht="16.5" customHeight="1" spans="1:4">
      <c r="A23" s="228"/>
      <c r="B23" s="141"/>
      <c r="C23" s="131" t="s">
        <v>159</v>
      </c>
      <c r="D23" s="141"/>
    </row>
    <row r="24" ht="16.5" customHeight="1" spans="1:4">
      <c r="A24" s="228"/>
      <c r="B24" s="141"/>
      <c r="C24" s="131" t="s">
        <v>160</v>
      </c>
      <c r="D24" s="141"/>
    </row>
    <row r="25" ht="16.5" customHeight="1" spans="1:4">
      <c r="A25" s="228"/>
      <c r="B25" s="141"/>
      <c r="C25" s="131" t="s">
        <v>161</v>
      </c>
      <c r="D25" s="141"/>
    </row>
    <row r="26" ht="16.5" customHeight="1" spans="1:4">
      <c r="A26" s="228"/>
      <c r="B26" s="141"/>
      <c r="C26" s="131" t="s">
        <v>162</v>
      </c>
      <c r="D26" s="141">
        <v>227504.4</v>
      </c>
    </row>
    <row r="27" ht="16.5" customHeight="1" spans="1:4">
      <c r="A27" s="228"/>
      <c r="B27" s="141"/>
      <c r="C27" s="131" t="s">
        <v>163</v>
      </c>
      <c r="D27" s="141"/>
    </row>
    <row r="28" ht="16.5" customHeight="1" spans="1:4">
      <c r="A28" s="228"/>
      <c r="B28" s="141"/>
      <c r="C28" s="131" t="s">
        <v>164</v>
      </c>
      <c r="D28" s="141"/>
    </row>
    <row r="29" ht="16.5" customHeight="1" spans="1:4">
      <c r="A29" s="228"/>
      <c r="B29" s="141"/>
      <c r="C29" s="131" t="s">
        <v>165</v>
      </c>
      <c r="D29" s="141"/>
    </row>
    <row r="30" ht="16.5" customHeight="1" spans="1:4">
      <c r="A30" s="228"/>
      <c r="B30" s="141"/>
      <c r="C30" s="131" t="s">
        <v>166</v>
      </c>
      <c r="D30" s="141"/>
    </row>
    <row r="31" ht="16.5" customHeight="1" spans="1:4">
      <c r="A31" s="228"/>
      <c r="B31" s="141"/>
      <c r="C31" s="131" t="s">
        <v>167</v>
      </c>
      <c r="D31" s="141"/>
    </row>
    <row r="32" ht="16.5" customHeight="1" spans="1:4">
      <c r="A32" s="228"/>
      <c r="B32" s="141"/>
      <c r="C32" s="209" t="s">
        <v>168</v>
      </c>
      <c r="D32" s="141"/>
    </row>
    <row r="33" ht="16.5" customHeight="1" spans="1:4">
      <c r="A33" s="228"/>
      <c r="B33" s="141"/>
      <c r="C33" s="209" t="s">
        <v>169</v>
      </c>
      <c r="D33" s="141"/>
    </row>
    <row r="34" ht="16.5" customHeight="1" spans="1:4">
      <c r="A34" s="228"/>
      <c r="B34" s="141"/>
      <c r="C34" s="92" t="s">
        <v>170</v>
      </c>
      <c r="D34" s="141"/>
    </row>
    <row r="35" ht="15" customHeight="1" spans="1:4">
      <c r="A35" s="229" t="s">
        <v>50</v>
      </c>
      <c r="B35" s="230">
        <v>3598794.78</v>
      </c>
      <c r="C35" s="229" t="s">
        <v>51</v>
      </c>
      <c r="D35" s="230">
        <v>3598794.78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63"/>
      <c r="B1" s="63"/>
      <c r="C1" s="63"/>
      <c r="D1" s="63"/>
      <c r="E1" s="63"/>
      <c r="F1" s="63"/>
      <c r="G1" s="63"/>
    </row>
    <row r="2" customHeight="1" spans="4:7">
      <c r="D2" s="199"/>
      <c r="F2" s="133"/>
      <c r="G2" s="204" t="s">
        <v>171</v>
      </c>
    </row>
    <row r="3" ht="41.25" customHeight="1" spans="1:7">
      <c r="A3" s="187" t="str">
        <f>"2025"&amp;"年一般公共预算支出预算表（按功能科目分类）"</f>
        <v>2025年一般公共预算支出预算表（按功能科目分类）</v>
      </c>
      <c r="B3" s="187"/>
      <c r="C3" s="187"/>
      <c r="D3" s="187"/>
      <c r="E3" s="187"/>
      <c r="F3" s="187"/>
      <c r="G3" s="187"/>
    </row>
    <row r="4" ht="18" customHeight="1" spans="1:7">
      <c r="A4" s="67" t="str">
        <f>"单位名称："&amp;"中国共产党禄劝彝族苗族自治县委员会老干部局"</f>
        <v>单位名称：中国共产党禄劝彝族苗族自治县委员会老干部局</v>
      </c>
      <c r="F4" s="184"/>
      <c r="G4" s="204" t="s">
        <v>1</v>
      </c>
    </row>
    <row r="5" ht="20.25" customHeight="1" spans="1:7">
      <c r="A5" s="220" t="s">
        <v>172</v>
      </c>
      <c r="B5" s="221"/>
      <c r="C5" s="188" t="s">
        <v>55</v>
      </c>
      <c r="D5" s="212" t="s">
        <v>76</v>
      </c>
      <c r="E5" s="74"/>
      <c r="F5" s="75"/>
      <c r="G5" s="201" t="s">
        <v>77</v>
      </c>
    </row>
    <row r="6" ht="20.25" customHeight="1" spans="1:7">
      <c r="A6" s="222" t="s">
        <v>73</v>
      </c>
      <c r="B6" s="222" t="s">
        <v>74</v>
      </c>
      <c r="C6" s="81"/>
      <c r="D6" s="193" t="s">
        <v>57</v>
      </c>
      <c r="E6" s="193" t="s">
        <v>173</v>
      </c>
      <c r="F6" s="193" t="s">
        <v>174</v>
      </c>
      <c r="G6" s="203"/>
    </row>
    <row r="7" ht="15" customHeight="1" spans="1:7">
      <c r="A7" s="121" t="s">
        <v>83</v>
      </c>
      <c r="B7" s="121" t="s">
        <v>84</v>
      </c>
      <c r="C7" s="121" t="s">
        <v>85</v>
      </c>
      <c r="D7" s="121" t="s">
        <v>86</v>
      </c>
      <c r="E7" s="121" t="s">
        <v>87</v>
      </c>
      <c r="F7" s="121" t="s">
        <v>88</v>
      </c>
      <c r="G7" s="121" t="s">
        <v>89</v>
      </c>
    </row>
    <row r="8" ht="18" customHeight="1" spans="1:7">
      <c r="A8" s="92" t="s">
        <v>98</v>
      </c>
      <c r="B8" s="92" t="s">
        <v>99</v>
      </c>
      <c r="C8" s="141">
        <v>2607030</v>
      </c>
      <c r="D8" s="141">
        <v>2357030</v>
      </c>
      <c r="E8" s="141">
        <v>1895930</v>
      </c>
      <c r="F8" s="141">
        <v>461100</v>
      </c>
      <c r="G8" s="141">
        <v>250000</v>
      </c>
    </row>
    <row r="9" ht="18" customHeight="1" spans="1:7">
      <c r="A9" s="197" t="s">
        <v>100</v>
      </c>
      <c r="B9" s="197" t="s">
        <v>101</v>
      </c>
      <c r="C9" s="141">
        <v>2607030</v>
      </c>
      <c r="D9" s="141">
        <v>2357030</v>
      </c>
      <c r="E9" s="141">
        <v>1895930</v>
      </c>
      <c r="F9" s="141">
        <v>461100</v>
      </c>
      <c r="G9" s="141">
        <v>250000</v>
      </c>
    </row>
    <row r="10" ht="18" customHeight="1" spans="1:7">
      <c r="A10" s="198" t="s">
        <v>102</v>
      </c>
      <c r="B10" s="198" t="s">
        <v>103</v>
      </c>
      <c r="C10" s="141">
        <v>2607030</v>
      </c>
      <c r="D10" s="141">
        <v>2357030</v>
      </c>
      <c r="E10" s="141">
        <v>1895930</v>
      </c>
      <c r="F10" s="141">
        <v>461100</v>
      </c>
      <c r="G10" s="141">
        <v>250000</v>
      </c>
    </row>
    <row r="11" ht="18" customHeight="1" spans="1:7">
      <c r="A11" s="92" t="s">
        <v>104</v>
      </c>
      <c r="B11" s="92" t="s">
        <v>105</v>
      </c>
      <c r="C11" s="141">
        <v>455025.8</v>
      </c>
      <c r="D11" s="141">
        <v>455025.8</v>
      </c>
      <c r="E11" s="141">
        <v>455025.8</v>
      </c>
      <c r="F11" s="141"/>
      <c r="G11" s="141"/>
    </row>
    <row r="12" ht="18" customHeight="1" spans="1:7">
      <c r="A12" s="197" t="s">
        <v>106</v>
      </c>
      <c r="B12" s="197" t="s">
        <v>107</v>
      </c>
      <c r="C12" s="141">
        <v>430155.21</v>
      </c>
      <c r="D12" s="141">
        <v>430155.21</v>
      </c>
      <c r="E12" s="141">
        <v>430155.21</v>
      </c>
      <c r="F12" s="141"/>
      <c r="G12" s="141"/>
    </row>
    <row r="13" ht="18" customHeight="1" spans="1:7">
      <c r="A13" s="198" t="s">
        <v>108</v>
      </c>
      <c r="B13" s="198" t="s">
        <v>109</v>
      </c>
      <c r="C13" s="141">
        <v>280155.21</v>
      </c>
      <c r="D13" s="141">
        <v>280155.21</v>
      </c>
      <c r="E13" s="141">
        <v>280155.21</v>
      </c>
      <c r="F13" s="141"/>
      <c r="G13" s="141"/>
    </row>
    <row r="14" ht="18" customHeight="1" spans="1:7">
      <c r="A14" s="198" t="s">
        <v>110</v>
      </c>
      <c r="B14" s="198" t="s">
        <v>111</v>
      </c>
      <c r="C14" s="141">
        <v>150000</v>
      </c>
      <c r="D14" s="141">
        <v>150000</v>
      </c>
      <c r="E14" s="141">
        <v>150000</v>
      </c>
      <c r="F14" s="141"/>
      <c r="G14" s="141"/>
    </row>
    <row r="15" ht="18" customHeight="1" spans="1:7">
      <c r="A15" s="197" t="s">
        <v>112</v>
      </c>
      <c r="B15" s="197" t="s">
        <v>113</v>
      </c>
      <c r="C15" s="141">
        <v>18000</v>
      </c>
      <c r="D15" s="141">
        <v>18000</v>
      </c>
      <c r="E15" s="141">
        <v>18000</v>
      </c>
      <c r="F15" s="141"/>
      <c r="G15" s="141"/>
    </row>
    <row r="16" ht="18" customHeight="1" spans="1:7">
      <c r="A16" s="198" t="s">
        <v>114</v>
      </c>
      <c r="B16" s="198" t="s">
        <v>115</v>
      </c>
      <c r="C16" s="141">
        <v>18000</v>
      </c>
      <c r="D16" s="141">
        <v>18000</v>
      </c>
      <c r="E16" s="141">
        <v>18000</v>
      </c>
      <c r="F16" s="141"/>
      <c r="G16" s="141"/>
    </row>
    <row r="17" ht="18" customHeight="1" spans="1:7">
      <c r="A17" s="197" t="s">
        <v>116</v>
      </c>
      <c r="B17" s="197" t="s">
        <v>117</v>
      </c>
      <c r="C17" s="141">
        <v>6870.59</v>
      </c>
      <c r="D17" s="141">
        <v>6870.59</v>
      </c>
      <c r="E17" s="141">
        <v>6870.59</v>
      </c>
      <c r="F17" s="141"/>
      <c r="G17" s="141"/>
    </row>
    <row r="18" ht="18" customHeight="1" spans="1:7">
      <c r="A18" s="198" t="s">
        <v>118</v>
      </c>
      <c r="B18" s="198" t="s">
        <v>117</v>
      </c>
      <c r="C18" s="141">
        <v>6870.59</v>
      </c>
      <c r="D18" s="141">
        <v>6870.59</v>
      </c>
      <c r="E18" s="141">
        <v>6870.59</v>
      </c>
      <c r="F18" s="141"/>
      <c r="G18" s="141"/>
    </row>
    <row r="19" ht="18" customHeight="1" spans="1:7">
      <c r="A19" s="92" t="s">
        <v>119</v>
      </c>
      <c r="B19" s="92" t="s">
        <v>120</v>
      </c>
      <c r="C19" s="141">
        <v>309234.58</v>
      </c>
      <c r="D19" s="141">
        <v>309234.58</v>
      </c>
      <c r="E19" s="141">
        <v>309234.58</v>
      </c>
      <c r="F19" s="141"/>
      <c r="G19" s="141"/>
    </row>
    <row r="20" ht="18" customHeight="1" spans="1:7">
      <c r="A20" s="197" t="s">
        <v>121</v>
      </c>
      <c r="B20" s="197" t="s">
        <v>122</v>
      </c>
      <c r="C20" s="141">
        <v>309234.58</v>
      </c>
      <c r="D20" s="141">
        <v>309234.58</v>
      </c>
      <c r="E20" s="141">
        <v>309234.58</v>
      </c>
      <c r="F20" s="141"/>
      <c r="G20" s="141"/>
    </row>
    <row r="21" ht="18" customHeight="1" spans="1:7">
      <c r="A21" s="198" t="s">
        <v>123</v>
      </c>
      <c r="B21" s="198" t="s">
        <v>124</v>
      </c>
      <c r="C21" s="141">
        <v>139728.74</v>
      </c>
      <c r="D21" s="141">
        <v>139728.74</v>
      </c>
      <c r="E21" s="141">
        <v>139728.74</v>
      </c>
      <c r="F21" s="141"/>
      <c r="G21" s="141"/>
    </row>
    <row r="22" ht="18" customHeight="1" spans="1:7">
      <c r="A22" s="198" t="s">
        <v>125</v>
      </c>
      <c r="B22" s="198" t="s">
        <v>126</v>
      </c>
      <c r="C22" s="141">
        <v>18315.4</v>
      </c>
      <c r="D22" s="141">
        <v>18315.4</v>
      </c>
      <c r="E22" s="141">
        <v>18315.4</v>
      </c>
      <c r="F22" s="141"/>
      <c r="G22" s="141"/>
    </row>
    <row r="23" ht="18" customHeight="1" spans="1:7">
      <c r="A23" s="198" t="s">
        <v>127</v>
      </c>
      <c r="B23" s="198" t="s">
        <v>128</v>
      </c>
      <c r="C23" s="141">
        <v>137108.5</v>
      </c>
      <c r="D23" s="141">
        <v>137108.5</v>
      </c>
      <c r="E23" s="141">
        <v>137108.5</v>
      </c>
      <c r="F23" s="141"/>
      <c r="G23" s="141"/>
    </row>
    <row r="24" ht="18" customHeight="1" spans="1:7">
      <c r="A24" s="198" t="s">
        <v>129</v>
      </c>
      <c r="B24" s="198" t="s">
        <v>130</v>
      </c>
      <c r="C24" s="141">
        <v>14081.94</v>
      </c>
      <c r="D24" s="141">
        <v>14081.94</v>
      </c>
      <c r="E24" s="141">
        <v>14081.94</v>
      </c>
      <c r="F24" s="141"/>
      <c r="G24" s="141"/>
    </row>
    <row r="25" ht="18" customHeight="1" spans="1:7">
      <c r="A25" s="92" t="s">
        <v>131</v>
      </c>
      <c r="B25" s="92" t="s">
        <v>132</v>
      </c>
      <c r="C25" s="141">
        <v>227504.4</v>
      </c>
      <c r="D25" s="141">
        <v>227504.4</v>
      </c>
      <c r="E25" s="141">
        <v>227504.4</v>
      </c>
      <c r="F25" s="141"/>
      <c r="G25" s="141"/>
    </row>
    <row r="26" ht="18" customHeight="1" spans="1:7">
      <c r="A26" s="197" t="s">
        <v>133</v>
      </c>
      <c r="B26" s="197" t="s">
        <v>134</v>
      </c>
      <c r="C26" s="141">
        <v>227504.4</v>
      </c>
      <c r="D26" s="141">
        <v>227504.4</v>
      </c>
      <c r="E26" s="141">
        <v>227504.4</v>
      </c>
      <c r="F26" s="141"/>
      <c r="G26" s="141"/>
    </row>
    <row r="27" ht="18" customHeight="1" spans="1:7">
      <c r="A27" s="198" t="s">
        <v>135</v>
      </c>
      <c r="B27" s="198" t="s">
        <v>136</v>
      </c>
      <c r="C27" s="141">
        <v>227504.4</v>
      </c>
      <c r="D27" s="141">
        <v>227504.4</v>
      </c>
      <c r="E27" s="141">
        <v>227504.4</v>
      </c>
      <c r="F27" s="141"/>
      <c r="G27" s="141"/>
    </row>
    <row r="28" ht="18" customHeight="1" spans="1:7">
      <c r="A28" s="140" t="s">
        <v>175</v>
      </c>
      <c r="B28" s="223" t="s">
        <v>175</v>
      </c>
      <c r="C28" s="141">
        <v>3598794.78</v>
      </c>
      <c r="D28" s="141">
        <v>3348794.78</v>
      </c>
      <c r="E28" s="141">
        <v>2887694.78</v>
      </c>
      <c r="F28" s="141">
        <v>461100</v>
      </c>
      <c r="G28" s="141">
        <v>250000</v>
      </c>
    </row>
  </sheetData>
  <mergeCells count="6">
    <mergeCell ref="A3:G3"/>
    <mergeCell ref="A5:B5"/>
    <mergeCell ref="D5:F5"/>
    <mergeCell ref="A28:B28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B1" workbookViewId="0">
      <pane ySplit="1" topLeftCell="A2" activePane="bottomLeft" state="frozen"/>
      <selection/>
      <selection pane="bottomLeft" activeCell="B9" sqref="B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63"/>
      <c r="B1" s="63"/>
      <c r="C1" s="63"/>
      <c r="D1" s="63"/>
      <c r="E1" s="63"/>
      <c r="F1" s="63"/>
    </row>
    <row r="2" customHeight="1" spans="1:6">
      <c r="A2" s="105"/>
      <c r="B2" s="105"/>
      <c r="C2" s="105"/>
      <c r="D2" s="105"/>
      <c r="E2" s="104"/>
      <c r="F2" s="216" t="s">
        <v>176</v>
      </c>
    </row>
    <row r="3" ht="41.25" customHeight="1" spans="1:6">
      <c r="A3" s="217" t="str">
        <f>"2025"&amp;"年一般公共预算“三公”经费支出预算表"</f>
        <v>2025年一般公共预算“三公”经费支出预算表</v>
      </c>
      <c r="B3" s="105"/>
      <c r="C3" s="105"/>
      <c r="D3" s="105"/>
      <c r="E3" s="104"/>
      <c r="F3" s="105"/>
    </row>
    <row r="4" customHeight="1" spans="1:6">
      <c r="A4" s="169" t="str">
        <f>"单位名称："&amp;"中国共产党禄劝彝族苗族自治县委员会老干部局"</f>
        <v>单位名称：中国共产党禄劝彝族苗族自治县委员会老干部局</v>
      </c>
      <c r="B4" s="218"/>
      <c r="D4" s="105"/>
      <c r="E4" s="104"/>
      <c r="F4" s="126" t="s">
        <v>1</v>
      </c>
    </row>
    <row r="5" ht="27" customHeight="1" spans="1:6">
      <c r="A5" s="109" t="s">
        <v>177</v>
      </c>
      <c r="B5" s="109" t="s">
        <v>178</v>
      </c>
      <c r="C5" s="111" t="s">
        <v>179</v>
      </c>
      <c r="D5" s="109"/>
      <c r="E5" s="110"/>
      <c r="F5" s="109" t="s">
        <v>180</v>
      </c>
    </row>
    <row r="6" ht="28.5" customHeight="1" spans="1:6">
      <c r="A6" s="219"/>
      <c r="B6" s="113"/>
      <c r="C6" s="110" t="s">
        <v>57</v>
      </c>
      <c r="D6" s="110" t="s">
        <v>181</v>
      </c>
      <c r="E6" s="110" t="s">
        <v>182</v>
      </c>
      <c r="F6" s="112"/>
    </row>
    <row r="7" ht="17.25" customHeight="1" spans="1:6">
      <c r="A7" s="117" t="s">
        <v>83</v>
      </c>
      <c r="B7" s="117" t="s">
        <v>84</v>
      </c>
      <c r="C7" s="117" t="s">
        <v>85</v>
      </c>
      <c r="D7" s="117" t="s">
        <v>86</v>
      </c>
      <c r="E7" s="117" t="s">
        <v>87</v>
      </c>
      <c r="F7" s="117" t="s">
        <v>88</v>
      </c>
    </row>
    <row r="8" ht="17.25" customHeight="1" spans="1:6">
      <c r="A8" s="141"/>
      <c r="B8" s="141"/>
      <c r="C8" s="141"/>
      <c r="D8" s="141"/>
      <c r="E8" s="141"/>
      <c r="F8" s="141"/>
    </row>
    <row r="9" customHeight="1" spans="2:2">
      <c r="B9" s="125" t="s">
        <v>183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9"/>
  <sheetViews>
    <sheetView showZeros="0" topLeftCell="G1" workbookViewId="0">
      <pane ySplit="1" topLeftCell="A28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ht="13.5" customHeight="1" spans="2:24">
      <c r="B2" s="199"/>
      <c r="C2" s="205"/>
      <c r="E2" s="206"/>
      <c r="F2" s="206"/>
      <c r="G2" s="206"/>
      <c r="H2" s="206"/>
      <c r="I2" s="145"/>
      <c r="J2" s="145"/>
      <c r="K2" s="145"/>
      <c r="L2" s="145"/>
      <c r="M2" s="145"/>
      <c r="N2" s="145"/>
      <c r="R2" s="145"/>
      <c r="V2" s="205"/>
      <c r="X2" s="65" t="s">
        <v>184</v>
      </c>
    </row>
    <row r="3" ht="45.75" customHeight="1" spans="1:24">
      <c r="A3" s="128" t="str">
        <f>"2025"&amp;"年部门基本支出预算表"</f>
        <v>2025年部门基本支出预算表</v>
      </c>
      <c r="B3" s="66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66"/>
      <c r="P3" s="66"/>
      <c r="Q3" s="66"/>
      <c r="R3" s="128"/>
      <c r="S3" s="128"/>
      <c r="T3" s="128"/>
      <c r="U3" s="128"/>
      <c r="V3" s="128"/>
      <c r="W3" s="128"/>
      <c r="X3" s="128"/>
    </row>
    <row r="4" ht="18.75" customHeight="1" spans="1:24">
      <c r="A4" s="67" t="str">
        <f>"单位名称："&amp;"中国共产党禄劝彝族苗族自治县委员会老干部局"</f>
        <v>单位名称：中国共产党禄劝彝族苗族自治县委员会老干部局</v>
      </c>
      <c r="B4" s="68"/>
      <c r="C4" s="207"/>
      <c r="D4" s="207"/>
      <c r="E4" s="207"/>
      <c r="F4" s="207"/>
      <c r="G4" s="207"/>
      <c r="H4" s="207"/>
      <c r="I4" s="147"/>
      <c r="J4" s="147"/>
      <c r="K4" s="147"/>
      <c r="L4" s="147"/>
      <c r="M4" s="147"/>
      <c r="N4" s="147"/>
      <c r="O4" s="69"/>
      <c r="P4" s="69"/>
      <c r="Q4" s="69"/>
      <c r="R4" s="147"/>
      <c r="V4" s="205"/>
      <c r="X4" s="65" t="s">
        <v>1</v>
      </c>
    </row>
    <row r="5" ht="18" customHeight="1" spans="1:24">
      <c r="A5" s="71" t="s">
        <v>185</v>
      </c>
      <c r="B5" s="71" t="s">
        <v>186</v>
      </c>
      <c r="C5" s="71" t="s">
        <v>187</v>
      </c>
      <c r="D5" s="71" t="s">
        <v>188</v>
      </c>
      <c r="E5" s="71" t="s">
        <v>189</v>
      </c>
      <c r="F5" s="71" t="s">
        <v>190</v>
      </c>
      <c r="G5" s="71" t="s">
        <v>191</v>
      </c>
      <c r="H5" s="71" t="s">
        <v>192</v>
      </c>
      <c r="I5" s="212" t="s">
        <v>193</v>
      </c>
      <c r="J5" s="142" t="s">
        <v>193</v>
      </c>
      <c r="K5" s="142"/>
      <c r="L5" s="142"/>
      <c r="M5" s="142"/>
      <c r="N5" s="142"/>
      <c r="O5" s="74"/>
      <c r="P5" s="74"/>
      <c r="Q5" s="74"/>
      <c r="R5" s="160" t="s">
        <v>61</v>
      </c>
      <c r="S5" s="142" t="s">
        <v>62</v>
      </c>
      <c r="T5" s="142"/>
      <c r="U5" s="142"/>
      <c r="V5" s="142"/>
      <c r="W5" s="142"/>
      <c r="X5" s="143"/>
    </row>
    <row r="6" ht="18" customHeight="1" spans="1:24">
      <c r="A6" s="76"/>
      <c r="B6" s="91"/>
      <c r="C6" s="190"/>
      <c r="D6" s="76"/>
      <c r="E6" s="76"/>
      <c r="F6" s="76"/>
      <c r="G6" s="76"/>
      <c r="H6" s="76"/>
      <c r="I6" s="188" t="s">
        <v>194</v>
      </c>
      <c r="J6" s="212" t="s">
        <v>58</v>
      </c>
      <c r="K6" s="142"/>
      <c r="L6" s="142"/>
      <c r="M6" s="142"/>
      <c r="N6" s="143"/>
      <c r="O6" s="73" t="s">
        <v>195</v>
      </c>
      <c r="P6" s="74"/>
      <c r="Q6" s="75"/>
      <c r="R6" s="71" t="s">
        <v>61</v>
      </c>
      <c r="S6" s="212" t="s">
        <v>62</v>
      </c>
      <c r="T6" s="160" t="s">
        <v>64</v>
      </c>
      <c r="U6" s="142" t="s">
        <v>62</v>
      </c>
      <c r="V6" s="160" t="s">
        <v>66</v>
      </c>
      <c r="W6" s="160" t="s">
        <v>67</v>
      </c>
      <c r="X6" s="215" t="s">
        <v>68</v>
      </c>
    </row>
    <row r="7" ht="19.5" customHeight="1" spans="1:24">
      <c r="A7" s="91"/>
      <c r="B7" s="91"/>
      <c r="C7" s="91"/>
      <c r="D7" s="91"/>
      <c r="E7" s="91"/>
      <c r="F7" s="91"/>
      <c r="G7" s="91"/>
      <c r="H7" s="91"/>
      <c r="I7" s="91"/>
      <c r="J7" s="213" t="s">
        <v>196</v>
      </c>
      <c r="K7" s="71" t="s">
        <v>197</v>
      </c>
      <c r="L7" s="71" t="s">
        <v>198</v>
      </c>
      <c r="M7" s="71" t="s">
        <v>199</v>
      </c>
      <c r="N7" s="71" t="s">
        <v>200</v>
      </c>
      <c r="O7" s="71" t="s">
        <v>58</v>
      </c>
      <c r="P7" s="71" t="s">
        <v>59</v>
      </c>
      <c r="Q7" s="71" t="s">
        <v>60</v>
      </c>
      <c r="R7" s="91"/>
      <c r="S7" s="71" t="s">
        <v>57</v>
      </c>
      <c r="T7" s="71" t="s">
        <v>64</v>
      </c>
      <c r="U7" s="71" t="s">
        <v>201</v>
      </c>
      <c r="V7" s="71" t="s">
        <v>66</v>
      </c>
      <c r="W7" s="71" t="s">
        <v>67</v>
      </c>
      <c r="X7" s="71" t="s">
        <v>68</v>
      </c>
    </row>
    <row r="8" ht="37.5" customHeight="1" spans="1:24">
      <c r="A8" s="208"/>
      <c r="B8" s="81"/>
      <c r="C8" s="208"/>
      <c r="D8" s="208"/>
      <c r="E8" s="208"/>
      <c r="F8" s="208"/>
      <c r="G8" s="208"/>
      <c r="H8" s="208"/>
      <c r="I8" s="208"/>
      <c r="J8" s="214" t="s">
        <v>57</v>
      </c>
      <c r="K8" s="79" t="s">
        <v>202</v>
      </c>
      <c r="L8" s="79" t="s">
        <v>198</v>
      </c>
      <c r="M8" s="79" t="s">
        <v>199</v>
      </c>
      <c r="N8" s="79" t="s">
        <v>200</v>
      </c>
      <c r="O8" s="79" t="s">
        <v>198</v>
      </c>
      <c r="P8" s="79" t="s">
        <v>199</v>
      </c>
      <c r="Q8" s="79" t="s">
        <v>200</v>
      </c>
      <c r="R8" s="79" t="s">
        <v>61</v>
      </c>
      <c r="S8" s="79" t="s">
        <v>57</v>
      </c>
      <c r="T8" s="79" t="s">
        <v>64</v>
      </c>
      <c r="U8" s="79" t="s">
        <v>201</v>
      </c>
      <c r="V8" s="79" t="s">
        <v>66</v>
      </c>
      <c r="W8" s="79" t="s">
        <v>67</v>
      </c>
      <c r="X8" s="79" t="s">
        <v>68</v>
      </c>
    </row>
    <row r="9" customHeight="1" spans="1:24">
      <c r="A9" s="98">
        <v>1</v>
      </c>
      <c r="B9" s="98">
        <v>2</v>
      </c>
      <c r="C9" s="98">
        <v>3</v>
      </c>
      <c r="D9" s="98">
        <v>4</v>
      </c>
      <c r="E9" s="98">
        <v>5</v>
      </c>
      <c r="F9" s="98">
        <v>6</v>
      </c>
      <c r="G9" s="98">
        <v>7</v>
      </c>
      <c r="H9" s="98">
        <v>8</v>
      </c>
      <c r="I9" s="98">
        <v>9</v>
      </c>
      <c r="J9" s="98">
        <v>10</v>
      </c>
      <c r="K9" s="98">
        <v>11</v>
      </c>
      <c r="L9" s="98">
        <v>12</v>
      </c>
      <c r="M9" s="98">
        <v>13</v>
      </c>
      <c r="N9" s="98">
        <v>14</v>
      </c>
      <c r="O9" s="98">
        <v>15</v>
      </c>
      <c r="P9" s="98">
        <v>16</v>
      </c>
      <c r="Q9" s="98">
        <v>17</v>
      </c>
      <c r="R9" s="98">
        <v>18</v>
      </c>
      <c r="S9" s="98">
        <v>19</v>
      </c>
      <c r="T9" s="98">
        <v>20</v>
      </c>
      <c r="U9" s="98">
        <v>21</v>
      </c>
      <c r="V9" s="98">
        <v>22</v>
      </c>
      <c r="W9" s="98">
        <v>23</v>
      </c>
      <c r="X9" s="98">
        <v>24</v>
      </c>
    </row>
    <row r="10" ht="20.25" customHeight="1" spans="1:24">
      <c r="A10" s="209" t="s">
        <v>70</v>
      </c>
      <c r="B10" s="209" t="s">
        <v>70</v>
      </c>
      <c r="C10" s="209" t="s">
        <v>203</v>
      </c>
      <c r="D10" s="209" t="s">
        <v>204</v>
      </c>
      <c r="E10" s="209" t="s">
        <v>102</v>
      </c>
      <c r="F10" s="209" t="s">
        <v>103</v>
      </c>
      <c r="G10" s="209" t="s">
        <v>205</v>
      </c>
      <c r="H10" s="209" t="s">
        <v>206</v>
      </c>
      <c r="I10" s="141">
        <v>578868</v>
      </c>
      <c r="J10" s="141">
        <v>578868</v>
      </c>
      <c r="K10" s="141"/>
      <c r="L10" s="141"/>
      <c r="M10" s="141">
        <v>578868</v>
      </c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</row>
    <row r="11" ht="20.25" customHeight="1" spans="1:24">
      <c r="A11" s="209" t="s">
        <v>70</v>
      </c>
      <c r="B11" s="209" t="s">
        <v>70</v>
      </c>
      <c r="C11" s="209" t="s">
        <v>207</v>
      </c>
      <c r="D11" s="209" t="s">
        <v>208</v>
      </c>
      <c r="E11" s="209" t="s">
        <v>102</v>
      </c>
      <c r="F11" s="209" t="s">
        <v>103</v>
      </c>
      <c r="G11" s="209" t="s">
        <v>205</v>
      </c>
      <c r="H11" s="209" t="s">
        <v>206</v>
      </c>
      <c r="I11" s="141">
        <v>92196</v>
      </c>
      <c r="J11" s="141">
        <v>92196</v>
      </c>
      <c r="K11" s="86"/>
      <c r="L11" s="86"/>
      <c r="M11" s="141">
        <v>92196</v>
      </c>
      <c r="N11" s="86"/>
      <c r="O11" s="141"/>
      <c r="P11" s="141"/>
      <c r="Q11" s="141"/>
      <c r="R11" s="141"/>
      <c r="S11" s="141"/>
      <c r="T11" s="141"/>
      <c r="U11" s="141"/>
      <c r="V11" s="141"/>
      <c r="W11" s="141"/>
      <c r="X11" s="141"/>
    </row>
    <row r="12" ht="20.25" customHeight="1" spans="1:24">
      <c r="A12" s="209" t="s">
        <v>70</v>
      </c>
      <c r="B12" s="209" t="s">
        <v>70</v>
      </c>
      <c r="C12" s="209" t="s">
        <v>209</v>
      </c>
      <c r="D12" s="209" t="s">
        <v>136</v>
      </c>
      <c r="E12" s="209" t="s">
        <v>135</v>
      </c>
      <c r="F12" s="209" t="s">
        <v>136</v>
      </c>
      <c r="G12" s="209" t="s">
        <v>210</v>
      </c>
      <c r="H12" s="209" t="s">
        <v>136</v>
      </c>
      <c r="I12" s="141">
        <v>26710.92</v>
      </c>
      <c r="J12" s="141">
        <v>26710.92</v>
      </c>
      <c r="K12" s="86"/>
      <c r="L12" s="86"/>
      <c r="M12" s="141">
        <v>26710.92</v>
      </c>
      <c r="N12" s="86"/>
      <c r="O12" s="141"/>
      <c r="P12" s="141"/>
      <c r="Q12" s="141"/>
      <c r="R12" s="141"/>
      <c r="S12" s="141"/>
      <c r="T12" s="141"/>
      <c r="U12" s="141"/>
      <c r="V12" s="141"/>
      <c r="W12" s="141"/>
      <c r="X12" s="141"/>
    </row>
    <row r="13" ht="20.25" customHeight="1" spans="1:24">
      <c r="A13" s="209" t="s">
        <v>70</v>
      </c>
      <c r="B13" s="209" t="s">
        <v>70</v>
      </c>
      <c r="C13" s="209" t="s">
        <v>209</v>
      </c>
      <c r="D13" s="209" t="s">
        <v>136</v>
      </c>
      <c r="E13" s="209" t="s">
        <v>135</v>
      </c>
      <c r="F13" s="209" t="s">
        <v>136</v>
      </c>
      <c r="G13" s="209" t="s">
        <v>210</v>
      </c>
      <c r="H13" s="209" t="s">
        <v>136</v>
      </c>
      <c r="I13" s="141">
        <v>200793.48</v>
      </c>
      <c r="J13" s="141">
        <v>200793.48</v>
      </c>
      <c r="K13" s="86"/>
      <c r="L13" s="86"/>
      <c r="M13" s="141">
        <v>200793.48</v>
      </c>
      <c r="N13" s="86"/>
      <c r="O13" s="141"/>
      <c r="P13" s="141"/>
      <c r="Q13" s="141"/>
      <c r="R13" s="141"/>
      <c r="S13" s="141"/>
      <c r="T13" s="141"/>
      <c r="U13" s="141"/>
      <c r="V13" s="141"/>
      <c r="W13" s="141"/>
      <c r="X13" s="141"/>
    </row>
    <row r="14" ht="20.25" customHeight="1" spans="1:24">
      <c r="A14" s="209" t="s">
        <v>70</v>
      </c>
      <c r="B14" s="209" t="s">
        <v>70</v>
      </c>
      <c r="C14" s="209" t="s">
        <v>211</v>
      </c>
      <c r="D14" s="209" t="s">
        <v>212</v>
      </c>
      <c r="E14" s="209" t="s">
        <v>102</v>
      </c>
      <c r="F14" s="209" t="s">
        <v>103</v>
      </c>
      <c r="G14" s="209" t="s">
        <v>213</v>
      </c>
      <c r="H14" s="209" t="s">
        <v>214</v>
      </c>
      <c r="I14" s="141">
        <v>116400</v>
      </c>
      <c r="J14" s="141">
        <v>116400</v>
      </c>
      <c r="K14" s="86"/>
      <c r="L14" s="86"/>
      <c r="M14" s="141">
        <v>116400</v>
      </c>
      <c r="N14" s="86"/>
      <c r="O14" s="141"/>
      <c r="P14" s="141"/>
      <c r="Q14" s="141"/>
      <c r="R14" s="141"/>
      <c r="S14" s="141"/>
      <c r="T14" s="141"/>
      <c r="U14" s="141"/>
      <c r="V14" s="141"/>
      <c r="W14" s="141"/>
      <c r="X14" s="141"/>
    </row>
    <row r="15" ht="20.25" customHeight="1" spans="1:24">
      <c r="A15" s="209" t="s">
        <v>70</v>
      </c>
      <c r="B15" s="209" t="s">
        <v>70</v>
      </c>
      <c r="C15" s="209" t="s">
        <v>215</v>
      </c>
      <c r="D15" s="209" t="s">
        <v>216</v>
      </c>
      <c r="E15" s="209" t="s">
        <v>102</v>
      </c>
      <c r="F15" s="209" t="s">
        <v>103</v>
      </c>
      <c r="G15" s="209" t="s">
        <v>217</v>
      </c>
      <c r="H15" s="209" t="s">
        <v>216</v>
      </c>
      <c r="I15" s="141">
        <v>7200</v>
      </c>
      <c r="J15" s="141">
        <v>7200</v>
      </c>
      <c r="K15" s="86"/>
      <c r="L15" s="86"/>
      <c r="M15" s="141">
        <v>7200</v>
      </c>
      <c r="N15" s="86"/>
      <c r="O15" s="141"/>
      <c r="P15" s="141"/>
      <c r="Q15" s="141"/>
      <c r="R15" s="141"/>
      <c r="S15" s="141"/>
      <c r="T15" s="141"/>
      <c r="U15" s="141"/>
      <c r="V15" s="141"/>
      <c r="W15" s="141"/>
      <c r="X15" s="141"/>
    </row>
    <row r="16" ht="20.25" customHeight="1" spans="1:24">
      <c r="A16" s="209" t="s">
        <v>70</v>
      </c>
      <c r="B16" s="209" t="s">
        <v>70</v>
      </c>
      <c r="C16" s="209" t="s">
        <v>215</v>
      </c>
      <c r="D16" s="209" t="s">
        <v>216</v>
      </c>
      <c r="E16" s="209" t="s">
        <v>102</v>
      </c>
      <c r="F16" s="209" t="s">
        <v>103</v>
      </c>
      <c r="G16" s="209" t="s">
        <v>217</v>
      </c>
      <c r="H16" s="209" t="s">
        <v>216</v>
      </c>
      <c r="I16" s="141">
        <v>1200</v>
      </c>
      <c r="J16" s="141">
        <v>1200</v>
      </c>
      <c r="K16" s="86"/>
      <c r="L16" s="86"/>
      <c r="M16" s="141">
        <v>1200</v>
      </c>
      <c r="N16" s="86"/>
      <c r="O16" s="141"/>
      <c r="P16" s="141"/>
      <c r="Q16" s="141"/>
      <c r="R16" s="141"/>
      <c r="S16" s="141"/>
      <c r="T16" s="141"/>
      <c r="U16" s="141"/>
      <c r="V16" s="141"/>
      <c r="W16" s="141"/>
      <c r="X16" s="141"/>
    </row>
    <row r="17" ht="20.25" customHeight="1" spans="1:24">
      <c r="A17" s="209" t="s">
        <v>70</v>
      </c>
      <c r="B17" s="209" t="s">
        <v>70</v>
      </c>
      <c r="C17" s="209" t="s">
        <v>218</v>
      </c>
      <c r="D17" s="209" t="s">
        <v>219</v>
      </c>
      <c r="E17" s="209" t="s">
        <v>102</v>
      </c>
      <c r="F17" s="209" t="s">
        <v>103</v>
      </c>
      <c r="G17" s="209" t="s">
        <v>220</v>
      </c>
      <c r="H17" s="209" t="s">
        <v>221</v>
      </c>
      <c r="I17" s="141">
        <v>4000</v>
      </c>
      <c r="J17" s="141">
        <v>4000</v>
      </c>
      <c r="K17" s="86"/>
      <c r="L17" s="86"/>
      <c r="M17" s="141">
        <v>4000</v>
      </c>
      <c r="N17" s="86"/>
      <c r="O17" s="141"/>
      <c r="P17" s="141"/>
      <c r="Q17" s="141"/>
      <c r="R17" s="141"/>
      <c r="S17" s="141"/>
      <c r="T17" s="141"/>
      <c r="U17" s="141"/>
      <c r="V17" s="141"/>
      <c r="W17" s="141"/>
      <c r="X17" s="141"/>
    </row>
    <row r="18" ht="20.25" customHeight="1" spans="1:24">
      <c r="A18" s="209" t="s">
        <v>70</v>
      </c>
      <c r="B18" s="209" t="s">
        <v>70</v>
      </c>
      <c r="C18" s="209" t="s">
        <v>218</v>
      </c>
      <c r="D18" s="209" t="s">
        <v>219</v>
      </c>
      <c r="E18" s="209" t="s">
        <v>102</v>
      </c>
      <c r="F18" s="209" t="s">
        <v>103</v>
      </c>
      <c r="G18" s="209" t="s">
        <v>220</v>
      </c>
      <c r="H18" s="209" t="s">
        <v>221</v>
      </c>
      <c r="I18" s="141">
        <v>24000</v>
      </c>
      <c r="J18" s="141">
        <v>24000</v>
      </c>
      <c r="K18" s="86"/>
      <c r="L18" s="86"/>
      <c r="M18" s="141">
        <v>24000</v>
      </c>
      <c r="N18" s="86"/>
      <c r="O18" s="141"/>
      <c r="P18" s="141"/>
      <c r="Q18" s="141"/>
      <c r="R18" s="141"/>
      <c r="S18" s="141"/>
      <c r="T18" s="141"/>
      <c r="U18" s="141"/>
      <c r="V18" s="141"/>
      <c r="W18" s="141"/>
      <c r="X18" s="141"/>
    </row>
    <row r="19" ht="20.25" customHeight="1" spans="1:24">
      <c r="A19" s="209" t="s">
        <v>70</v>
      </c>
      <c r="B19" s="209" t="s">
        <v>70</v>
      </c>
      <c r="C19" s="209" t="s">
        <v>222</v>
      </c>
      <c r="D19" s="209" t="s">
        <v>223</v>
      </c>
      <c r="E19" s="209" t="s">
        <v>102</v>
      </c>
      <c r="F19" s="209" t="s">
        <v>103</v>
      </c>
      <c r="G19" s="209" t="s">
        <v>224</v>
      </c>
      <c r="H19" s="209" t="s">
        <v>225</v>
      </c>
      <c r="I19" s="141">
        <v>48239</v>
      </c>
      <c r="J19" s="141">
        <v>48239</v>
      </c>
      <c r="K19" s="86"/>
      <c r="L19" s="86"/>
      <c r="M19" s="141">
        <v>48239</v>
      </c>
      <c r="N19" s="86"/>
      <c r="O19" s="141"/>
      <c r="P19" s="141"/>
      <c r="Q19" s="141"/>
      <c r="R19" s="141"/>
      <c r="S19" s="141"/>
      <c r="T19" s="141"/>
      <c r="U19" s="141"/>
      <c r="V19" s="141"/>
      <c r="W19" s="141"/>
      <c r="X19" s="141"/>
    </row>
    <row r="20" ht="20.25" customHeight="1" spans="1:24">
      <c r="A20" s="209" t="s">
        <v>70</v>
      </c>
      <c r="B20" s="209" t="s">
        <v>70</v>
      </c>
      <c r="C20" s="209" t="s">
        <v>226</v>
      </c>
      <c r="D20" s="209" t="s">
        <v>227</v>
      </c>
      <c r="E20" s="209" t="s">
        <v>102</v>
      </c>
      <c r="F20" s="209" t="s">
        <v>103</v>
      </c>
      <c r="G20" s="209" t="s">
        <v>228</v>
      </c>
      <c r="H20" s="209" t="s">
        <v>229</v>
      </c>
      <c r="I20" s="141">
        <v>16800</v>
      </c>
      <c r="J20" s="141">
        <v>16800</v>
      </c>
      <c r="K20" s="86"/>
      <c r="L20" s="86"/>
      <c r="M20" s="141">
        <v>16800</v>
      </c>
      <c r="N20" s="86"/>
      <c r="O20" s="141"/>
      <c r="P20" s="141"/>
      <c r="Q20" s="141"/>
      <c r="R20" s="141"/>
      <c r="S20" s="141"/>
      <c r="T20" s="141"/>
      <c r="U20" s="141"/>
      <c r="V20" s="141"/>
      <c r="W20" s="141"/>
      <c r="X20" s="141"/>
    </row>
    <row r="21" ht="20.25" customHeight="1" spans="1:24">
      <c r="A21" s="209" t="s">
        <v>70</v>
      </c>
      <c r="B21" s="209" t="s">
        <v>70</v>
      </c>
      <c r="C21" s="209" t="s">
        <v>230</v>
      </c>
      <c r="D21" s="209" t="s">
        <v>231</v>
      </c>
      <c r="E21" s="209" t="s">
        <v>102</v>
      </c>
      <c r="F21" s="209" t="s">
        <v>103</v>
      </c>
      <c r="G21" s="209" t="s">
        <v>224</v>
      </c>
      <c r="H21" s="209" t="s">
        <v>225</v>
      </c>
      <c r="I21" s="141">
        <v>7683</v>
      </c>
      <c r="J21" s="141">
        <v>7683</v>
      </c>
      <c r="K21" s="86"/>
      <c r="L21" s="86"/>
      <c r="M21" s="141">
        <v>7683</v>
      </c>
      <c r="N21" s="86"/>
      <c r="O21" s="141"/>
      <c r="P21" s="141"/>
      <c r="Q21" s="141"/>
      <c r="R21" s="141"/>
      <c r="S21" s="141"/>
      <c r="T21" s="141"/>
      <c r="U21" s="141"/>
      <c r="V21" s="141"/>
      <c r="W21" s="141"/>
      <c r="X21" s="141"/>
    </row>
    <row r="22" ht="20.25" customHeight="1" spans="1:24">
      <c r="A22" s="209" t="s">
        <v>70</v>
      </c>
      <c r="B22" s="209" t="s">
        <v>70</v>
      </c>
      <c r="C22" s="209" t="s">
        <v>232</v>
      </c>
      <c r="D22" s="209" t="s">
        <v>233</v>
      </c>
      <c r="E22" s="209" t="s">
        <v>129</v>
      </c>
      <c r="F22" s="209" t="s">
        <v>130</v>
      </c>
      <c r="G22" s="209" t="s">
        <v>234</v>
      </c>
      <c r="H22" s="209" t="s">
        <v>235</v>
      </c>
      <c r="I22" s="141">
        <v>445.18</v>
      </c>
      <c r="J22" s="141">
        <v>445.18</v>
      </c>
      <c r="K22" s="86"/>
      <c r="L22" s="86"/>
      <c r="M22" s="141">
        <v>445.18</v>
      </c>
      <c r="N22" s="86"/>
      <c r="O22" s="141"/>
      <c r="P22" s="141"/>
      <c r="Q22" s="141"/>
      <c r="R22" s="141"/>
      <c r="S22" s="141"/>
      <c r="T22" s="141"/>
      <c r="U22" s="141"/>
      <c r="V22" s="141"/>
      <c r="W22" s="141"/>
      <c r="X22" s="141"/>
    </row>
    <row r="23" ht="20.25" customHeight="1" spans="1:24">
      <c r="A23" s="209" t="s">
        <v>70</v>
      </c>
      <c r="B23" s="209" t="s">
        <v>70</v>
      </c>
      <c r="C23" s="209" t="s">
        <v>232</v>
      </c>
      <c r="D23" s="209" t="s">
        <v>233</v>
      </c>
      <c r="E23" s="209" t="s">
        <v>129</v>
      </c>
      <c r="F23" s="209" t="s">
        <v>130</v>
      </c>
      <c r="G23" s="209" t="s">
        <v>234</v>
      </c>
      <c r="H23" s="209" t="s">
        <v>235</v>
      </c>
      <c r="I23" s="141">
        <v>3056.76</v>
      </c>
      <c r="J23" s="141">
        <v>3056.76</v>
      </c>
      <c r="K23" s="86"/>
      <c r="L23" s="86"/>
      <c r="M23" s="141">
        <v>3056.76</v>
      </c>
      <c r="N23" s="86"/>
      <c r="O23" s="141"/>
      <c r="P23" s="141"/>
      <c r="Q23" s="141"/>
      <c r="R23" s="141"/>
      <c r="S23" s="141"/>
      <c r="T23" s="141"/>
      <c r="U23" s="141"/>
      <c r="V23" s="141"/>
      <c r="W23" s="141"/>
      <c r="X23" s="141"/>
    </row>
    <row r="24" ht="20.25" customHeight="1" spans="1:24">
      <c r="A24" s="209" t="s">
        <v>70</v>
      </c>
      <c r="B24" s="209" t="s">
        <v>70</v>
      </c>
      <c r="C24" s="209" t="s">
        <v>236</v>
      </c>
      <c r="D24" s="209" t="s">
        <v>237</v>
      </c>
      <c r="E24" s="209" t="s">
        <v>118</v>
      </c>
      <c r="F24" s="209" t="s">
        <v>117</v>
      </c>
      <c r="G24" s="209" t="s">
        <v>234</v>
      </c>
      <c r="H24" s="209" t="s">
        <v>235</v>
      </c>
      <c r="I24" s="141">
        <v>3600</v>
      </c>
      <c r="J24" s="141">
        <v>3600</v>
      </c>
      <c r="K24" s="86"/>
      <c r="L24" s="86"/>
      <c r="M24" s="141">
        <v>3600</v>
      </c>
      <c r="N24" s="86"/>
      <c r="O24" s="141"/>
      <c r="P24" s="141"/>
      <c r="Q24" s="141"/>
      <c r="R24" s="141"/>
      <c r="S24" s="141"/>
      <c r="T24" s="141"/>
      <c r="U24" s="141"/>
      <c r="V24" s="141"/>
      <c r="W24" s="141"/>
      <c r="X24" s="141"/>
    </row>
    <row r="25" ht="20.25" customHeight="1" spans="1:24">
      <c r="A25" s="209" t="s">
        <v>70</v>
      </c>
      <c r="B25" s="209" t="s">
        <v>70</v>
      </c>
      <c r="C25" s="209" t="s">
        <v>236</v>
      </c>
      <c r="D25" s="209" t="s">
        <v>237</v>
      </c>
      <c r="E25" s="209" t="s">
        <v>118</v>
      </c>
      <c r="F25" s="209" t="s">
        <v>117</v>
      </c>
      <c r="G25" s="209" t="s">
        <v>234</v>
      </c>
      <c r="H25" s="209" t="s">
        <v>235</v>
      </c>
      <c r="I25" s="141">
        <v>3270.59</v>
      </c>
      <c r="J25" s="141">
        <v>3270.59</v>
      </c>
      <c r="K25" s="86"/>
      <c r="L25" s="86"/>
      <c r="M25" s="141">
        <v>3270.59</v>
      </c>
      <c r="N25" s="86"/>
      <c r="O25" s="141"/>
      <c r="P25" s="141"/>
      <c r="Q25" s="141"/>
      <c r="R25" s="141"/>
      <c r="S25" s="141"/>
      <c r="T25" s="141"/>
      <c r="U25" s="141"/>
      <c r="V25" s="141"/>
      <c r="W25" s="141"/>
      <c r="X25" s="141"/>
    </row>
    <row r="26" ht="20.25" customHeight="1" spans="1:24">
      <c r="A26" s="209" t="s">
        <v>70</v>
      </c>
      <c r="B26" s="209" t="s">
        <v>70</v>
      </c>
      <c r="C26" s="209" t="s">
        <v>238</v>
      </c>
      <c r="D26" s="209" t="s">
        <v>239</v>
      </c>
      <c r="E26" s="209" t="s">
        <v>102</v>
      </c>
      <c r="F26" s="209" t="s">
        <v>103</v>
      </c>
      <c r="G26" s="209" t="s">
        <v>224</v>
      </c>
      <c r="H26" s="209" t="s">
        <v>225</v>
      </c>
      <c r="I26" s="141">
        <v>204840</v>
      </c>
      <c r="J26" s="141">
        <v>204840</v>
      </c>
      <c r="K26" s="86"/>
      <c r="L26" s="86"/>
      <c r="M26" s="141">
        <v>204840</v>
      </c>
      <c r="N26" s="86"/>
      <c r="O26" s="141"/>
      <c r="P26" s="141"/>
      <c r="Q26" s="141"/>
      <c r="R26" s="141"/>
      <c r="S26" s="141"/>
      <c r="T26" s="141"/>
      <c r="U26" s="141"/>
      <c r="V26" s="141"/>
      <c r="W26" s="141"/>
      <c r="X26" s="141"/>
    </row>
    <row r="27" ht="20.25" customHeight="1" spans="1:24">
      <c r="A27" s="209" t="s">
        <v>70</v>
      </c>
      <c r="B27" s="209" t="s">
        <v>70</v>
      </c>
      <c r="C27" s="209" t="s">
        <v>240</v>
      </c>
      <c r="D27" s="209" t="s">
        <v>241</v>
      </c>
      <c r="E27" s="209" t="s">
        <v>102</v>
      </c>
      <c r="F27" s="209" t="s">
        <v>103</v>
      </c>
      <c r="G27" s="209" t="s">
        <v>242</v>
      </c>
      <c r="H27" s="209" t="s">
        <v>243</v>
      </c>
      <c r="I27" s="141">
        <v>841392</v>
      </c>
      <c r="J27" s="141">
        <v>841392</v>
      </c>
      <c r="K27" s="86"/>
      <c r="L27" s="86"/>
      <c r="M27" s="141">
        <v>841392</v>
      </c>
      <c r="N27" s="86"/>
      <c r="O27" s="141"/>
      <c r="P27" s="141"/>
      <c r="Q27" s="141"/>
      <c r="R27" s="141"/>
      <c r="S27" s="141"/>
      <c r="T27" s="141"/>
      <c r="U27" s="141"/>
      <c r="V27" s="141"/>
      <c r="W27" s="141"/>
      <c r="X27" s="141"/>
    </row>
    <row r="28" ht="20.25" customHeight="1" spans="1:24">
      <c r="A28" s="209" t="s">
        <v>70</v>
      </c>
      <c r="B28" s="209" t="s">
        <v>70</v>
      </c>
      <c r="C28" s="209" t="s">
        <v>244</v>
      </c>
      <c r="D28" s="209" t="s">
        <v>245</v>
      </c>
      <c r="E28" s="209" t="s">
        <v>102</v>
      </c>
      <c r="F28" s="209" t="s">
        <v>103</v>
      </c>
      <c r="G28" s="209" t="s">
        <v>228</v>
      </c>
      <c r="H28" s="209" t="s">
        <v>229</v>
      </c>
      <c r="I28" s="141">
        <v>35820</v>
      </c>
      <c r="J28" s="141">
        <v>35820</v>
      </c>
      <c r="K28" s="86"/>
      <c r="L28" s="86"/>
      <c r="M28" s="141">
        <v>35820</v>
      </c>
      <c r="N28" s="86"/>
      <c r="O28" s="141"/>
      <c r="P28" s="141"/>
      <c r="Q28" s="141"/>
      <c r="R28" s="141"/>
      <c r="S28" s="141"/>
      <c r="T28" s="141"/>
      <c r="U28" s="141"/>
      <c r="V28" s="141"/>
      <c r="W28" s="141"/>
      <c r="X28" s="141"/>
    </row>
    <row r="29" ht="20.25" customHeight="1" spans="1:24">
      <c r="A29" s="209" t="s">
        <v>70</v>
      </c>
      <c r="B29" s="209" t="s">
        <v>70</v>
      </c>
      <c r="C29" s="209" t="s">
        <v>244</v>
      </c>
      <c r="D29" s="209" t="s">
        <v>245</v>
      </c>
      <c r="E29" s="209" t="s">
        <v>102</v>
      </c>
      <c r="F29" s="209" t="s">
        <v>103</v>
      </c>
      <c r="G29" s="209" t="s">
        <v>228</v>
      </c>
      <c r="H29" s="209" t="s">
        <v>229</v>
      </c>
      <c r="I29" s="141">
        <v>18972</v>
      </c>
      <c r="J29" s="141">
        <v>18972</v>
      </c>
      <c r="K29" s="86"/>
      <c r="L29" s="86"/>
      <c r="M29" s="141">
        <v>18972</v>
      </c>
      <c r="N29" s="86"/>
      <c r="O29" s="141"/>
      <c r="P29" s="141"/>
      <c r="Q29" s="141"/>
      <c r="R29" s="141"/>
      <c r="S29" s="141"/>
      <c r="T29" s="141"/>
      <c r="U29" s="141"/>
      <c r="V29" s="141"/>
      <c r="W29" s="141"/>
      <c r="X29" s="141"/>
    </row>
    <row r="30" ht="20.25" customHeight="1" spans="1:24">
      <c r="A30" s="209" t="s">
        <v>70</v>
      </c>
      <c r="B30" s="209" t="s">
        <v>70</v>
      </c>
      <c r="C30" s="209" t="s">
        <v>246</v>
      </c>
      <c r="D30" s="209" t="s">
        <v>247</v>
      </c>
      <c r="E30" s="209" t="s">
        <v>102</v>
      </c>
      <c r="F30" s="209" t="s">
        <v>103</v>
      </c>
      <c r="G30" s="209" t="s">
        <v>242</v>
      </c>
      <c r="H30" s="209" t="s">
        <v>243</v>
      </c>
      <c r="I30" s="141">
        <v>51120</v>
      </c>
      <c r="J30" s="141">
        <v>51120</v>
      </c>
      <c r="K30" s="86"/>
      <c r="L30" s="86"/>
      <c r="M30" s="141">
        <v>51120</v>
      </c>
      <c r="N30" s="86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ht="20.25" customHeight="1" spans="1:24">
      <c r="A31" s="209" t="s">
        <v>70</v>
      </c>
      <c r="B31" s="209" t="s">
        <v>70</v>
      </c>
      <c r="C31" s="209" t="s">
        <v>248</v>
      </c>
      <c r="D31" s="209" t="s">
        <v>249</v>
      </c>
      <c r="E31" s="209" t="s">
        <v>108</v>
      </c>
      <c r="F31" s="209" t="s">
        <v>109</v>
      </c>
      <c r="G31" s="209" t="s">
        <v>250</v>
      </c>
      <c r="H31" s="209" t="s">
        <v>251</v>
      </c>
      <c r="I31" s="141">
        <v>244540.65</v>
      </c>
      <c r="J31" s="141">
        <v>244540.65</v>
      </c>
      <c r="K31" s="86"/>
      <c r="L31" s="86"/>
      <c r="M31" s="141">
        <v>244540.65</v>
      </c>
      <c r="N31" s="86"/>
      <c r="O31" s="141"/>
      <c r="P31" s="141"/>
      <c r="Q31" s="141"/>
      <c r="R31" s="141"/>
      <c r="S31" s="141"/>
      <c r="T31" s="141"/>
      <c r="U31" s="141"/>
      <c r="V31" s="141"/>
      <c r="W31" s="141"/>
      <c r="X31" s="141"/>
    </row>
    <row r="32" ht="20.25" customHeight="1" spans="1:24">
      <c r="A32" s="209" t="s">
        <v>70</v>
      </c>
      <c r="B32" s="209" t="s">
        <v>70</v>
      </c>
      <c r="C32" s="209" t="s">
        <v>248</v>
      </c>
      <c r="D32" s="209" t="s">
        <v>249</v>
      </c>
      <c r="E32" s="209" t="s">
        <v>108</v>
      </c>
      <c r="F32" s="209" t="s">
        <v>109</v>
      </c>
      <c r="G32" s="209" t="s">
        <v>250</v>
      </c>
      <c r="H32" s="209" t="s">
        <v>251</v>
      </c>
      <c r="I32" s="141">
        <v>35614.56</v>
      </c>
      <c r="J32" s="141">
        <v>35614.56</v>
      </c>
      <c r="K32" s="86"/>
      <c r="L32" s="86"/>
      <c r="M32" s="141">
        <v>35614.56</v>
      </c>
      <c r="N32" s="86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ht="20.25" customHeight="1" spans="1:24">
      <c r="A33" s="209" t="s">
        <v>70</v>
      </c>
      <c r="B33" s="209" t="s">
        <v>70</v>
      </c>
      <c r="C33" s="209" t="s">
        <v>252</v>
      </c>
      <c r="D33" s="209" t="s">
        <v>253</v>
      </c>
      <c r="E33" s="209" t="s">
        <v>123</v>
      </c>
      <c r="F33" s="209" t="s">
        <v>124</v>
      </c>
      <c r="G33" s="209" t="s">
        <v>254</v>
      </c>
      <c r="H33" s="209" t="s">
        <v>255</v>
      </c>
      <c r="I33" s="141">
        <v>3056.76</v>
      </c>
      <c r="J33" s="141">
        <v>3056.76</v>
      </c>
      <c r="K33" s="86"/>
      <c r="L33" s="86"/>
      <c r="M33" s="141">
        <v>3056.76</v>
      </c>
      <c r="N33" s="86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ht="20.25" customHeight="1" spans="1:24">
      <c r="A34" s="209" t="s">
        <v>70</v>
      </c>
      <c r="B34" s="209" t="s">
        <v>70</v>
      </c>
      <c r="C34" s="209" t="s">
        <v>252</v>
      </c>
      <c r="D34" s="209" t="s">
        <v>253</v>
      </c>
      <c r="E34" s="209" t="s">
        <v>123</v>
      </c>
      <c r="F34" s="209" t="s">
        <v>124</v>
      </c>
      <c r="G34" s="209" t="s">
        <v>254</v>
      </c>
      <c r="H34" s="209" t="s">
        <v>255</v>
      </c>
      <c r="I34" s="141">
        <v>13755.41</v>
      </c>
      <c r="J34" s="141">
        <v>13755.41</v>
      </c>
      <c r="K34" s="86"/>
      <c r="L34" s="86"/>
      <c r="M34" s="141">
        <v>13755.41</v>
      </c>
      <c r="N34" s="86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ht="20.25" customHeight="1" spans="1:24">
      <c r="A35" s="209" t="s">
        <v>70</v>
      </c>
      <c r="B35" s="209" t="s">
        <v>70</v>
      </c>
      <c r="C35" s="209" t="s">
        <v>252</v>
      </c>
      <c r="D35" s="209" t="s">
        <v>253</v>
      </c>
      <c r="E35" s="209" t="s">
        <v>123</v>
      </c>
      <c r="F35" s="209" t="s">
        <v>124</v>
      </c>
      <c r="G35" s="209" t="s">
        <v>254</v>
      </c>
      <c r="H35" s="209" t="s">
        <v>255</v>
      </c>
      <c r="I35" s="141">
        <v>119213.57</v>
      </c>
      <c r="J35" s="141">
        <v>119213.57</v>
      </c>
      <c r="K35" s="86"/>
      <c r="L35" s="86"/>
      <c r="M35" s="141">
        <v>119213.57</v>
      </c>
      <c r="N35" s="86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ht="20.25" customHeight="1" spans="1:24">
      <c r="A36" s="209" t="s">
        <v>70</v>
      </c>
      <c r="B36" s="209" t="s">
        <v>70</v>
      </c>
      <c r="C36" s="209" t="s">
        <v>252</v>
      </c>
      <c r="D36" s="209" t="s">
        <v>253</v>
      </c>
      <c r="E36" s="209" t="s">
        <v>125</v>
      </c>
      <c r="F36" s="209" t="s">
        <v>126</v>
      </c>
      <c r="G36" s="209" t="s">
        <v>254</v>
      </c>
      <c r="H36" s="209" t="s">
        <v>255</v>
      </c>
      <c r="I36" s="141">
        <v>411.58</v>
      </c>
      <c r="J36" s="141">
        <v>411.58</v>
      </c>
      <c r="K36" s="86"/>
      <c r="L36" s="86"/>
      <c r="M36" s="141">
        <v>411.58</v>
      </c>
      <c r="N36" s="86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ht="20.25" customHeight="1" spans="1:24">
      <c r="A37" s="209" t="s">
        <v>70</v>
      </c>
      <c r="B37" s="209" t="s">
        <v>70</v>
      </c>
      <c r="C37" s="209" t="s">
        <v>252</v>
      </c>
      <c r="D37" s="209" t="s">
        <v>253</v>
      </c>
      <c r="E37" s="209" t="s">
        <v>125</v>
      </c>
      <c r="F37" s="209" t="s">
        <v>126</v>
      </c>
      <c r="G37" s="209" t="s">
        <v>254</v>
      </c>
      <c r="H37" s="209" t="s">
        <v>255</v>
      </c>
      <c r="I37" s="141">
        <v>16051.7</v>
      </c>
      <c r="J37" s="141">
        <v>16051.7</v>
      </c>
      <c r="K37" s="86"/>
      <c r="L37" s="86"/>
      <c r="M37" s="141">
        <v>16051.7</v>
      </c>
      <c r="N37" s="86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ht="20.25" customHeight="1" spans="1:24">
      <c r="A38" s="209" t="s">
        <v>70</v>
      </c>
      <c r="B38" s="209" t="s">
        <v>70</v>
      </c>
      <c r="C38" s="209" t="s">
        <v>252</v>
      </c>
      <c r="D38" s="209" t="s">
        <v>253</v>
      </c>
      <c r="E38" s="209" t="s">
        <v>125</v>
      </c>
      <c r="F38" s="209" t="s">
        <v>126</v>
      </c>
      <c r="G38" s="209" t="s">
        <v>254</v>
      </c>
      <c r="H38" s="209" t="s">
        <v>255</v>
      </c>
      <c r="I38" s="141">
        <v>1852.12</v>
      </c>
      <c r="J38" s="141">
        <v>1852.12</v>
      </c>
      <c r="K38" s="86"/>
      <c r="L38" s="86"/>
      <c r="M38" s="141">
        <v>1852.12</v>
      </c>
      <c r="N38" s="86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ht="20.25" customHeight="1" spans="1:24">
      <c r="A39" s="209" t="s">
        <v>70</v>
      </c>
      <c r="B39" s="209" t="s">
        <v>70</v>
      </c>
      <c r="C39" s="209" t="s">
        <v>252</v>
      </c>
      <c r="D39" s="209" t="s">
        <v>253</v>
      </c>
      <c r="E39" s="209" t="s">
        <v>127</v>
      </c>
      <c r="F39" s="209" t="s">
        <v>128</v>
      </c>
      <c r="G39" s="209" t="s">
        <v>256</v>
      </c>
      <c r="H39" s="209" t="s">
        <v>257</v>
      </c>
      <c r="I39" s="141">
        <v>10289.55</v>
      </c>
      <c r="J39" s="141">
        <v>10289.55</v>
      </c>
      <c r="K39" s="86"/>
      <c r="L39" s="86"/>
      <c r="M39" s="141">
        <v>10289.55</v>
      </c>
      <c r="N39" s="86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ht="20.25" customHeight="1" spans="1:24">
      <c r="A40" s="209" t="s">
        <v>70</v>
      </c>
      <c r="B40" s="209" t="s">
        <v>70</v>
      </c>
      <c r="C40" s="209" t="s">
        <v>252</v>
      </c>
      <c r="D40" s="209" t="s">
        <v>253</v>
      </c>
      <c r="E40" s="209" t="s">
        <v>127</v>
      </c>
      <c r="F40" s="209" t="s">
        <v>128</v>
      </c>
      <c r="G40" s="209" t="s">
        <v>256</v>
      </c>
      <c r="H40" s="209" t="s">
        <v>257</v>
      </c>
      <c r="I40" s="141">
        <v>76418.95</v>
      </c>
      <c r="J40" s="141">
        <v>76418.95</v>
      </c>
      <c r="K40" s="86"/>
      <c r="L40" s="86"/>
      <c r="M40" s="141">
        <v>76418.95</v>
      </c>
      <c r="N40" s="86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ht="20.25" customHeight="1" spans="1:24">
      <c r="A41" s="209" t="s">
        <v>70</v>
      </c>
      <c r="B41" s="209" t="s">
        <v>70</v>
      </c>
      <c r="C41" s="209" t="s">
        <v>252</v>
      </c>
      <c r="D41" s="209" t="s">
        <v>253</v>
      </c>
      <c r="E41" s="209" t="s">
        <v>129</v>
      </c>
      <c r="F41" s="209" t="s">
        <v>130</v>
      </c>
      <c r="G41" s="209" t="s">
        <v>234</v>
      </c>
      <c r="H41" s="209" t="s">
        <v>235</v>
      </c>
      <c r="I41" s="141">
        <v>1058</v>
      </c>
      <c r="J41" s="141">
        <v>1058</v>
      </c>
      <c r="K41" s="86"/>
      <c r="L41" s="86"/>
      <c r="M41" s="141">
        <v>1058</v>
      </c>
      <c r="N41" s="86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ht="20.25" customHeight="1" spans="1:24">
      <c r="A42" s="209" t="s">
        <v>70</v>
      </c>
      <c r="B42" s="209" t="s">
        <v>70</v>
      </c>
      <c r="C42" s="209" t="s">
        <v>252</v>
      </c>
      <c r="D42" s="209" t="s">
        <v>253</v>
      </c>
      <c r="E42" s="209" t="s">
        <v>129</v>
      </c>
      <c r="F42" s="209" t="s">
        <v>130</v>
      </c>
      <c r="G42" s="209" t="s">
        <v>234</v>
      </c>
      <c r="H42" s="209" t="s">
        <v>235</v>
      </c>
      <c r="I42" s="141">
        <v>9522</v>
      </c>
      <c r="J42" s="141">
        <v>9522</v>
      </c>
      <c r="K42" s="86"/>
      <c r="L42" s="86"/>
      <c r="M42" s="141">
        <v>9522</v>
      </c>
      <c r="N42" s="86"/>
      <c r="O42" s="141"/>
      <c r="P42" s="141"/>
      <c r="Q42" s="141"/>
      <c r="R42" s="141"/>
      <c r="S42" s="141"/>
      <c r="T42" s="141"/>
      <c r="U42" s="141"/>
      <c r="V42" s="141"/>
      <c r="W42" s="141"/>
      <c r="X42" s="141"/>
    </row>
    <row r="43" ht="20.25" customHeight="1" spans="1:24">
      <c r="A43" s="209" t="s">
        <v>70</v>
      </c>
      <c r="B43" s="209" t="s">
        <v>70</v>
      </c>
      <c r="C43" s="209" t="s">
        <v>258</v>
      </c>
      <c r="D43" s="209" t="s">
        <v>259</v>
      </c>
      <c r="E43" s="209" t="s">
        <v>110</v>
      </c>
      <c r="F43" s="209" t="s">
        <v>111</v>
      </c>
      <c r="G43" s="209" t="s">
        <v>260</v>
      </c>
      <c r="H43" s="209" t="s">
        <v>259</v>
      </c>
      <c r="I43" s="141">
        <v>150000</v>
      </c>
      <c r="J43" s="141">
        <v>150000</v>
      </c>
      <c r="K43" s="86"/>
      <c r="L43" s="86"/>
      <c r="M43" s="141">
        <v>150000</v>
      </c>
      <c r="N43" s="86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ht="20.25" customHeight="1" spans="1:24">
      <c r="A44" s="209" t="s">
        <v>70</v>
      </c>
      <c r="B44" s="209" t="s">
        <v>70</v>
      </c>
      <c r="C44" s="209" t="s">
        <v>261</v>
      </c>
      <c r="D44" s="209" t="s">
        <v>262</v>
      </c>
      <c r="E44" s="209" t="s">
        <v>114</v>
      </c>
      <c r="F44" s="209" t="s">
        <v>115</v>
      </c>
      <c r="G44" s="209" t="s">
        <v>263</v>
      </c>
      <c r="H44" s="209" t="s">
        <v>264</v>
      </c>
      <c r="I44" s="141">
        <v>18000</v>
      </c>
      <c r="J44" s="141">
        <v>18000</v>
      </c>
      <c r="K44" s="86"/>
      <c r="L44" s="86"/>
      <c r="M44" s="141">
        <v>18000</v>
      </c>
      <c r="N44" s="86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ht="20.25" customHeight="1" spans="1:24">
      <c r="A45" s="209" t="s">
        <v>70</v>
      </c>
      <c r="B45" s="209" t="s">
        <v>70</v>
      </c>
      <c r="C45" s="209" t="s">
        <v>265</v>
      </c>
      <c r="D45" s="209" t="s">
        <v>266</v>
      </c>
      <c r="E45" s="209" t="s">
        <v>102</v>
      </c>
      <c r="F45" s="209" t="s">
        <v>103</v>
      </c>
      <c r="G45" s="209" t="s">
        <v>267</v>
      </c>
      <c r="H45" s="209" t="s">
        <v>268</v>
      </c>
      <c r="I45" s="141">
        <v>11300</v>
      </c>
      <c r="J45" s="141">
        <v>11300</v>
      </c>
      <c r="K45" s="86"/>
      <c r="L45" s="86"/>
      <c r="M45" s="141">
        <v>11300</v>
      </c>
      <c r="N45" s="86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ht="20.25" customHeight="1" spans="1:24">
      <c r="A46" s="209" t="s">
        <v>70</v>
      </c>
      <c r="B46" s="209" t="s">
        <v>70</v>
      </c>
      <c r="C46" s="209" t="s">
        <v>269</v>
      </c>
      <c r="D46" s="209" t="s">
        <v>270</v>
      </c>
      <c r="E46" s="209" t="s">
        <v>102</v>
      </c>
      <c r="F46" s="209" t="s">
        <v>103</v>
      </c>
      <c r="G46" s="209" t="s">
        <v>220</v>
      </c>
      <c r="H46" s="209" t="s">
        <v>221</v>
      </c>
      <c r="I46" s="141">
        <v>297000</v>
      </c>
      <c r="J46" s="141">
        <v>297000</v>
      </c>
      <c r="K46" s="86"/>
      <c r="L46" s="86"/>
      <c r="M46" s="141">
        <v>297000</v>
      </c>
      <c r="N46" s="86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ht="20.25" customHeight="1" spans="1:24">
      <c r="A47" s="209" t="s">
        <v>70</v>
      </c>
      <c r="B47" s="209" t="s">
        <v>70</v>
      </c>
      <c r="C47" s="209" t="s">
        <v>271</v>
      </c>
      <c r="D47" s="209" t="s">
        <v>272</v>
      </c>
      <c r="E47" s="209" t="s">
        <v>123</v>
      </c>
      <c r="F47" s="209" t="s">
        <v>124</v>
      </c>
      <c r="G47" s="209" t="s">
        <v>254</v>
      </c>
      <c r="H47" s="209" t="s">
        <v>255</v>
      </c>
      <c r="I47" s="141">
        <v>3703</v>
      </c>
      <c r="J47" s="141">
        <v>3703</v>
      </c>
      <c r="K47" s="86"/>
      <c r="L47" s="86"/>
      <c r="M47" s="141">
        <v>3703</v>
      </c>
      <c r="N47" s="86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ht="20.25" customHeight="1" spans="1:24">
      <c r="A48" s="209" t="s">
        <v>70</v>
      </c>
      <c r="B48" s="209" t="s">
        <v>70</v>
      </c>
      <c r="C48" s="209" t="s">
        <v>271</v>
      </c>
      <c r="D48" s="209" t="s">
        <v>272</v>
      </c>
      <c r="E48" s="209" t="s">
        <v>127</v>
      </c>
      <c r="F48" s="209" t="s">
        <v>128</v>
      </c>
      <c r="G48" s="209" t="s">
        <v>256</v>
      </c>
      <c r="H48" s="209" t="s">
        <v>257</v>
      </c>
      <c r="I48" s="141">
        <v>50400</v>
      </c>
      <c r="J48" s="141">
        <v>50400</v>
      </c>
      <c r="K48" s="86"/>
      <c r="L48" s="86"/>
      <c r="M48" s="141">
        <v>50400</v>
      </c>
      <c r="N48" s="86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ht="17.25" customHeight="1" spans="1:24">
      <c r="A49" s="95" t="s">
        <v>175</v>
      </c>
      <c r="B49" s="96"/>
      <c r="C49" s="210"/>
      <c r="D49" s="210"/>
      <c r="E49" s="210"/>
      <c r="F49" s="210"/>
      <c r="G49" s="210"/>
      <c r="H49" s="211"/>
      <c r="I49" s="141">
        <v>3348794.78</v>
      </c>
      <c r="J49" s="141">
        <v>3348794.78</v>
      </c>
      <c r="K49" s="141"/>
      <c r="L49" s="141"/>
      <c r="M49" s="141">
        <v>3348794.78</v>
      </c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</sheetData>
  <mergeCells count="31">
    <mergeCell ref="A3:X3"/>
    <mergeCell ref="A4:H4"/>
    <mergeCell ref="I5:X5"/>
    <mergeCell ref="J6:N6"/>
    <mergeCell ref="O6:Q6"/>
    <mergeCell ref="S6:X6"/>
    <mergeCell ref="A49:H4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abSelected="1" workbookViewId="0">
      <pane ySplit="1" topLeftCell="A2" activePane="bottomLeft" state="frozen"/>
      <selection/>
      <selection pane="bottomLeft" activeCell="D35" sqref="D35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ht="13.5" customHeight="1" spans="2:23">
      <c r="B2" s="199"/>
      <c r="E2" s="64"/>
      <c r="F2" s="64"/>
      <c r="G2" s="64"/>
      <c r="H2" s="64"/>
      <c r="U2" s="199"/>
      <c r="W2" s="204" t="s">
        <v>273</v>
      </c>
    </row>
    <row r="3" ht="46.5" customHeight="1" spans="1:23">
      <c r="A3" s="66" t="str">
        <f>"2025"&amp;"年部门项目支出预算表"</f>
        <v>2025年部门项目支出预算表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ht="13.5" customHeight="1" spans="1:23">
      <c r="A4" s="67" t="str">
        <f>"单位名称："&amp;"中国共产党禄劝彝族苗族自治县委员会老干部局"</f>
        <v>单位名称：中国共产党禄劝彝族苗族自治县委员会老干部局</v>
      </c>
      <c r="B4" s="68"/>
      <c r="C4" s="68"/>
      <c r="D4" s="68"/>
      <c r="E4" s="68"/>
      <c r="F4" s="68"/>
      <c r="G4" s="68"/>
      <c r="H4" s="68"/>
      <c r="I4" s="69"/>
      <c r="J4" s="69"/>
      <c r="K4" s="69"/>
      <c r="L4" s="69"/>
      <c r="M4" s="69"/>
      <c r="N4" s="69"/>
      <c r="O4" s="69"/>
      <c r="P4" s="69"/>
      <c r="Q4" s="69"/>
      <c r="U4" s="199"/>
      <c r="W4" s="181" t="s">
        <v>1</v>
      </c>
    </row>
    <row r="5" ht="21.75" customHeight="1" spans="1:23">
      <c r="A5" s="71" t="s">
        <v>274</v>
      </c>
      <c r="B5" s="72" t="s">
        <v>187</v>
      </c>
      <c r="C5" s="71" t="s">
        <v>188</v>
      </c>
      <c r="D5" s="71" t="s">
        <v>275</v>
      </c>
      <c r="E5" s="72" t="s">
        <v>189</v>
      </c>
      <c r="F5" s="72" t="s">
        <v>190</v>
      </c>
      <c r="G5" s="72" t="s">
        <v>276</v>
      </c>
      <c r="H5" s="72" t="s">
        <v>277</v>
      </c>
      <c r="I5" s="90" t="s">
        <v>55</v>
      </c>
      <c r="J5" s="73" t="s">
        <v>278</v>
      </c>
      <c r="K5" s="74"/>
      <c r="L5" s="74"/>
      <c r="M5" s="75"/>
      <c r="N5" s="73" t="s">
        <v>195</v>
      </c>
      <c r="O5" s="74"/>
      <c r="P5" s="75"/>
      <c r="Q5" s="72" t="s">
        <v>61</v>
      </c>
      <c r="R5" s="73" t="s">
        <v>62</v>
      </c>
      <c r="S5" s="74"/>
      <c r="T5" s="74"/>
      <c r="U5" s="74"/>
      <c r="V5" s="74"/>
      <c r="W5" s="75"/>
    </row>
    <row r="6" ht="21.75" customHeight="1" spans="1:23">
      <c r="A6" s="76"/>
      <c r="B6" s="91"/>
      <c r="C6" s="76"/>
      <c r="D6" s="76"/>
      <c r="E6" s="77"/>
      <c r="F6" s="77"/>
      <c r="G6" s="77"/>
      <c r="H6" s="77"/>
      <c r="I6" s="91"/>
      <c r="J6" s="200" t="s">
        <v>58</v>
      </c>
      <c r="K6" s="201"/>
      <c r="L6" s="72" t="s">
        <v>59</v>
      </c>
      <c r="M6" s="72" t="s">
        <v>60</v>
      </c>
      <c r="N6" s="72" t="s">
        <v>58</v>
      </c>
      <c r="O6" s="72" t="s">
        <v>59</v>
      </c>
      <c r="P6" s="72" t="s">
        <v>60</v>
      </c>
      <c r="Q6" s="77"/>
      <c r="R6" s="72" t="s">
        <v>57</v>
      </c>
      <c r="S6" s="72" t="s">
        <v>64</v>
      </c>
      <c r="T6" s="72" t="s">
        <v>201</v>
      </c>
      <c r="U6" s="72" t="s">
        <v>66</v>
      </c>
      <c r="V6" s="72" t="s">
        <v>67</v>
      </c>
      <c r="W6" s="72" t="s">
        <v>68</v>
      </c>
    </row>
    <row r="7" ht="21" customHeight="1" spans="1:23">
      <c r="A7" s="91"/>
      <c r="B7" s="91"/>
      <c r="C7" s="91"/>
      <c r="D7" s="91"/>
      <c r="E7" s="91"/>
      <c r="F7" s="91"/>
      <c r="G7" s="91"/>
      <c r="H7" s="91"/>
      <c r="I7" s="91"/>
      <c r="J7" s="202" t="s">
        <v>57</v>
      </c>
      <c r="K7" s="203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</row>
    <row r="8" ht="39.75" customHeight="1" spans="1:23">
      <c r="A8" s="79"/>
      <c r="B8" s="81"/>
      <c r="C8" s="79"/>
      <c r="D8" s="79"/>
      <c r="E8" s="80"/>
      <c r="F8" s="80"/>
      <c r="G8" s="80"/>
      <c r="H8" s="80"/>
      <c r="I8" s="81"/>
      <c r="J8" s="129" t="s">
        <v>57</v>
      </c>
      <c r="K8" s="129" t="s">
        <v>279</v>
      </c>
      <c r="L8" s="80"/>
      <c r="M8" s="80"/>
      <c r="N8" s="80"/>
      <c r="O8" s="80"/>
      <c r="P8" s="80"/>
      <c r="Q8" s="80"/>
      <c r="R8" s="80"/>
      <c r="S8" s="80"/>
      <c r="T8" s="80"/>
      <c r="U8" s="81"/>
      <c r="V8" s="80"/>
      <c r="W8" s="80"/>
    </row>
    <row r="9" ht="15" customHeight="1" spans="1:23">
      <c r="A9" s="82">
        <v>1</v>
      </c>
      <c r="B9" s="82">
        <v>2</v>
      </c>
      <c r="C9" s="82">
        <v>3</v>
      </c>
      <c r="D9" s="82">
        <v>4</v>
      </c>
      <c r="E9" s="82">
        <v>5</v>
      </c>
      <c r="F9" s="82">
        <v>6</v>
      </c>
      <c r="G9" s="82">
        <v>7</v>
      </c>
      <c r="H9" s="82">
        <v>8</v>
      </c>
      <c r="I9" s="82">
        <v>9</v>
      </c>
      <c r="J9" s="82">
        <v>10</v>
      </c>
      <c r="K9" s="82">
        <v>11</v>
      </c>
      <c r="L9" s="98">
        <v>12</v>
      </c>
      <c r="M9" s="98">
        <v>13</v>
      </c>
      <c r="N9" s="98">
        <v>14</v>
      </c>
      <c r="O9" s="98">
        <v>15</v>
      </c>
      <c r="P9" s="98">
        <v>16</v>
      </c>
      <c r="Q9" s="98">
        <v>17</v>
      </c>
      <c r="R9" s="98">
        <v>18</v>
      </c>
      <c r="S9" s="98">
        <v>19</v>
      </c>
      <c r="T9" s="98">
        <v>20</v>
      </c>
      <c r="U9" s="82">
        <v>21</v>
      </c>
      <c r="V9" s="98">
        <v>22</v>
      </c>
      <c r="W9" s="82">
        <v>23</v>
      </c>
    </row>
    <row r="10" ht="21.75" customHeight="1" spans="1:23">
      <c r="A10" s="131" t="s">
        <v>280</v>
      </c>
      <c r="B10" s="131" t="s">
        <v>281</v>
      </c>
      <c r="C10" s="131" t="s">
        <v>282</v>
      </c>
      <c r="D10" s="131" t="s">
        <v>70</v>
      </c>
      <c r="E10" s="131" t="s">
        <v>102</v>
      </c>
      <c r="F10" s="131" t="s">
        <v>103</v>
      </c>
      <c r="G10" s="131" t="s">
        <v>220</v>
      </c>
      <c r="H10" s="131" t="s">
        <v>221</v>
      </c>
      <c r="I10" s="141">
        <v>100000</v>
      </c>
      <c r="J10" s="141">
        <v>100000</v>
      </c>
      <c r="K10" s="141">
        <v>100000</v>
      </c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</row>
    <row r="11" ht="21.75" customHeight="1" spans="1:23">
      <c r="A11" s="131" t="s">
        <v>280</v>
      </c>
      <c r="B11" s="131" t="s">
        <v>283</v>
      </c>
      <c r="C11" s="131" t="s">
        <v>284</v>
      </c>
      <c r="D11" s="131" t="s">
        <v>70</v>
      </c>
      <c r="E11" s="131" t="s">
        <v>102</v>
      </c>
      <c r="F11" s="131" t="s">
        <v>103</v>
      </c>
      <c r="G11" s="131" t="s">
        <v>220</v>
      </c>
      <c r="H11" s="131" t="s">
        <v>221</v>
      </c>
      <c r="I11" s="141">
        <v>100000</v>
      </c>
      <c r="J11" s="141">
        <v>100000</v>
      </c>
      <c r="K11" s="141">
        <v>100000</v>
      </c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</row>
    <row r="12" ht="21.75" customHeight="1" spans="1:23">
      <c r="A12" s="131" t="s">
        <v>280</v>
      </c>
      <c r="B12" s="131" t="s">
        <v>285</v>
      </c>
      <c r="C12" s="131" t="s">
        <v>286</v>
      </c>
      <c r="D12" s="131" t="s">
        <v>70</v>
      </c>
      <c r="E12" s="131" t="s">
        <v>102</v>
      </c>
      <c r="F12" s="131" t="s">
        <v>103</v>
      </c>
      <c r="G12" s="131" t="s">
        <v>220</v>
      </c>
      <c r="H12" s="131" t="s">
        <v>221</v>
      </c>
      <c r="I12" s="141">
        <v>50000</v>
      </c>
      <c r="J12" s="141">
        <v>50000</v>
      </c>
      <c r="K12" s="141">
        <v>50000</v>
      </c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</row>
    <row r="13" ht="18.75" customHeight="1" spans="1:23">
      <c r="A13" s="95" t="s">
        <v>175</v>
      </c>
      <c r="B13" s="96"/>
      <c r="C13" s="96"/>
      <c r="D13" s="96"/>
      <c r="E13" s="96"/>
      <c r="F13" s="96"/>
      <c r="G13" s="96"/>
      <c r="H13" s="97"/>
      <c r="I13" s="141">
        <v>250000</v>
      </c>
      <c r="J13" s="141">
        <v>250000</v>
      </c>
      <c r="K13" s="141">
        <v>250000</v>
      </c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63"/>
      <c r="B1" s="63"/>
      <c r="C1" s="63"/>
      <c r="D1" s="63"/>
      <c r="E1" s="63"/>
      <c r="F1" s="63"/>
      <c r="G1" s="63"/>
      <c r="H1" s="63"/>
      <c r="I1" s="63"/>
      <c r="J1" s="63"/>
    </row>
    <row r="2" ht="18" customHeight="1" spans="10:10">
      <c r="J2" s="65" t="s">
        <v>287</v>
      </c>
    </row>
    <row r="3" ht="39.75" customHeight="1" spans="1:10">
      <c r="A3" s="127" t="str">
        <f>"2025"&amp;"年部门项目支出绩效目标表"</f>
        <v>2025年部门项目支出绩效目标表</v>
      </c>
      <c r="B3" s="66"/>
      <c r="C3" s="66"/>
      <c r="D3" s="66"/>
      <c r="E3" s="66"/>
      <c r="F3" s="128"/>
      <c r="G3" s="66"/>
      <c r="H3" s="128"/>
      <c r="I3" s="128"/>
      <c r="J3" s="66"/>
    </row>
    <row r="4" ht="17.25" customHeight="1" spans="1:1">
      <c r="A4" s="67" t="str">
        <f>"单位名称："&amp;"中国共产党禄劝彝族苗族自治县委员会老干部局"</f>
        <v>单位名称：中国共产党禄劝彝族苗族自治县委员会老干部局</v>
      </c>
    </row>
    <row r="5" ht="44.25" customHeight="1" spans="1:10">
      <c r="A5" s="129" t="s">
        <v>188</v>
      </c>
      <c r="B5" s="129" t="s">
        <v>288</v>
      </c>
      <c r="C5" s="129" t="s">
        <v>289</v>
      </c>
      <c r="D5" s="129" t="s">
        <v>290</v>
      </c>
      <c r="E5" s="129" t="s">
        <v>291</v>
      </c>
      <c r="F5" s="130" t="s">
        <v>292</v>
      </c>
      <c r="G5" s="129" t="s">
        <v>293</v>
      </c>
      <c r="H5" s="130" t="s">
        <v>294</v>
      </c>
      <c r="I5" s="130" t="s">
        <v>295</v>
      </c>
      <c r="J5" s="129" t="s">
        <v>296</v>
      </c>
    </row>
    <row r="6" ht="18.75" customHeight="1" spans="1:10">
      <c r="A6" s="196">
        <v>1</v>
      </c>
      <c r="B6" s="196">
        <v>2</v>
      </c>
      <c r="C6" s="196">
        <v>3</v>
      </c>
      <c r="D6" s="196">
        <v>4</v>
      </c>
      <c r="E6" s="196">
        <v>5</v>
      </c>
      <c r="F6" s="98">
        <v>6</v>
      </c>
      <c r="G6" s="196">
        <v>7</v>
      </c>
      <c r="H6" s="98">
        <v>8</v>
      </c>
      <c r="I6" s="98">
        <v>9</v>
      </c>
      <c r="J6" s="196">
        <v>10</v>
      </c>
    </row>
    <row r="7" ht="42" customHeight="1" spans="1:10">
      <c r="A7" s="92" t="s">
        <v>70</v>
      </c>
      <c r="B7" s="131"/>
      <c r="C7" s="131"/>
      <c r="D7" s="131"/>
      <c r="E7" s="116"/>
      <c r="F7" s="132"/>
      <c r="G7" s="116"/>
      <c r="H7" s="132"/>
      <c r="I7" s="132"/>
      <c r="J7" s="116"/>
    </row>
    <row r="8" ht="42" customHeight="1" spans="1:10">
      <c r="A8" s="197" t="s">
        <v>70</v>
      </c>
      <c r="B8" s="83"/>
      <c r="C8" s="83"/>
      <c r="D8" s="83"/>
      <c r="E8" s="92"/>
      <c r="F8" s="83"/>
      <c r="G8" s="92"/>
      <c r="H8" s="83"/>
      <c r="I8" s="83"/>
      <c r="J8" s="92"/>
    </row>
    <row r="9" ht="42" customHeight="1" spans="1:10">
      <c r="A9" s="198" t="s">
        <v>284</v>
      </c>
      <c r="B9" s="83" t="s">
        <v>297</v>
      </c>
      <c r="C9" s="83" t="s">
        <v>298</v>
      </c>
      <c r="D9" s="83" t="s">
        <v>299</v>
      </c>
      <c r="E9" s="92" t="s">
        <v>300</v>
      </c>
      <c r="F9" s="83" t="s">
        <v>301</v>
      </c>
      <c r="G9" s="92" t="s">
        <v>83</v>
      </c>
      <c r="H9" s="83" t="s">
        <v>302</v>
      </c>
      <c r="I9" s="83" t="s">
        <v>303</v>
      </c>
      <c r="J9" s="92" t="s">
        <v>304</v>
      </c>
    </row>
    <row r="10" ht="42" customHeight="1" spans="1:10">
      <c r="A10" s="198" t="s">
        <v>284</v>
      </c>
      <c r="B10" s="83" t="s">
        <v>297</v>
      </c>
      <c r="C10" s="83" t="s">
        <v>298</v>
      </c>
      <c r="D10" s="83" t="s">
        <v>299</v>
      </c>
      <c r="E10" s="92" t="s">
        <v>305</v>
      </c>
      <c r="F10" s="83" t="s">
        <v>306</v>
      </c>
      <c r="G10" s="92" t="s">
        <v>307</v>
      </c>
      <c r="H10" s="83" t="s">
        <v>308</v>
      </c>
      <c r="I10" s="83" t="s">
        <v>303</v>
      </c>
      <c r="J10" s="92" t="s">
        <v>309</v>
      </c>
    </row>
    <row r="11" ht="42" customHeight="1" spans="1:10">
      <c r="A11" s="198" t="s">
        <v>284</v>
      </c>
      <c r="B11" s="83" t="s">
        <v>297</v>
      </c>
      <c r="C11" s="83" t="s">
        <v>298</v>
      </c>
      <c r="D11" s="83" t="s">
        <v>299</v>
      </c>
      <c r="E11" s="92" t="s">
        <v>310</v>
      </c>
      <c r="F11" s="83" t="s">
        <v>311</v>
      </c>
      <c r="G11" s="92" t="s">
        <v>83</v>
      </c>
      <c r="H11" s="83" t="s">
        <v>312</v>
      </c>
      <c r="I11" s="83" t="s">
        <v>303</v>
      </c>
      <c r="J11" s="92" t="s">
        <v>313</v>
      </c>
    </row>
    <row r="12" ht="42" customHeight="1" spans="1:10">
      <c r="A12" s="198" t="s">
        <v>284</v>
      </c>
      <c r="B12" s="83" t="s">
        <v>297</v>
      </c>
      <c r="C12" s="83" t="s">
        <v>298</v>
      </c>
      <c r="D12" s="83" t="s">
        <v>314</v>
      </c>
      <c r="E12" s="92" t="s">
        <v>315</v>
      </c>
      <c r="F12" s="83" t="s">
        <v>301</v>
      </c>
      <c r="G12" s="92" t="s">
        <v>316</v>
      </c>
      <c r="H12" s="83" t="s">
        <v>317</v>
      </c>
      <c r="I12" s="83" t="s">
        <v>303</v>
      </c>
      <c r="J12" s="92" t="s">
        <v>318</v>
      </c>
    </row>
    <row r="13" ht="42" customHeight="1" spans="1:10">
      <c r="A13" s="198" t="s">
        <v>284</v>
      </c>
      <c r="B13" s="83" t="s">
        <v>297</v>
      </c>
      <c r="C13" s="83" t="s">
        <v>319</v>
      </c>
      <c r="D13" s="83" t="s">
        <v>320</v>
      </c>
      <c r="E13" s="92" t="s">
        <v>321</v>
      </c>
      <c r="F13" s="83" t="s">
        <v>306</v>
      </c>
      <c r="G13" s="92" t="s">
        <v>322</v>
      </c>
      <c r="H13" s="83" t="s">
        <v>323</v>
      </c>
      <c r="I13" s="83" t="s">
        <v>324</v>
      </c>
      <c r="J13" s="92" t="s">
        <v>325</v>
      </c>
    </row>
    <row r="14" ht="42" customHeight="1" spans="1:10">
      <c r="A14" s="198" t="s">
        <v>284</v>
      </c>
      <c r="B14" s="83" t="s">
        <v>297</v>
      </c>
      <c r="C14" s="83" t="s">
        <v>326</v>
      </c>
      <c r="D14" s="83" t="s">
        <v>327</v>
      </c>
      <c r="E14" s="92" t="s">
        <v>328</v>
      </c>
      <c r="F14" s="83" t="s">
        <v>306</v>
      </c>
      <c r="G14" s="92" t="s">
        <v>329</v>
      </c>
      <c r="H14" s="83" t="s">
        <v>323</v>
      </c>
      <c r="I14" s="83" t="s">
        <v>303</v>
      </c>
      <c r="J14" s="92" t="s">
        <v>330</v>
      </c>
    </row>
    <row r="15" ht="42" customHeight="1" spans="1:10">
      <c r="A15" s="198" t="s">
        <v>282</v>
      </c>
      <c r="B15" s="83" t="s">
        <v>331</v>
      </c>
      <c r="C15" s="83" t="s">
        <v>298</v>
      </c>
      <c r="D15" s="83" t="s">
        <v>299</v>
      </c>
      <c r="E15" s="92" t="s">
        <v>332</v>
      </c>
      <c r="F15" s="83" t="s">
        <v>306</v>
      </c>
      <c r="G15" s="92" t="s">
        <v>333</v>
      </c>
      <c r="H15" s="83" t="s">
        <v>334</v>
      </c>
      <c r="I15" s="83" t="s">
        <v>303</v>
      </c>
      <c r="J15" s="92" t="s">
        <v>335</v>
      </c>
    </row>
    <row r="16" ht="42" customHeight="1" spans="1:10">
      <c r="A16" s="198" t="s">
        <v>282</v>
      </c>
      <c r="B16" s="83" t="s">
        <v>331</v>
      </c>
      <c r="C16" s="83" t="s">
        <v>298</v>
      </c>
      <c r="D16" s="83" t="s">
        <v>299</v>
      </c>
      <c r="E16" s="92" t="s">
        <v>336</v>
      </c>
      <c r="F16" s="83" t="s">
        <v>306</v>
      </c>
      <c r="G16" s="92" t="s">
        <v>337</v>
      </c>
      <c r="H16" s="83" t="s">
        <v>308</v>
      </c>
      <c r="I16" s="83" t="s">
        <v>303</v>
      </c>
      <c r="J16" s="92" t="s">
        <v>338</v>
      </c>
    </row>
    <row r="17" ht="42" customHeight="1" spans="1:10">
      <c r="A17" s="198" t="s">
        <v>282</v>
      </c>
      <c r="B17" s="83" t="s">
        <v>331</v>
      </c>
      <c r="C17" s="83" t="s">
        <v>298</v>
      </c>
      <c r="D17" s="83" t="s">
        <v>314</v>
      </c>
      <c r="E17" s="92" t="s">
        <v>339</v>
      </c>
      <c r="F17" s="83" t="s">
        <v>306</v>
      </c>
      <c r="G17" s="92" t="s">
        <v>329</v>
      </c>
      <c r="H17" s="83" t="s">
        <v>323</v>
      </c>
      <c r="I17" s="83" t="s">
        <v>303</v>
      </c>
      <c r="J17" s="92" t="s">
        <v>340</v>
      </c>
    </row>
    <row r="18" ht="42" customHeight="1" spans="1:10">
      <c r="A18" s="198" t="s">
        <v>282</v>
      </c>
      <c r="B18" s="83" t="s">
        <v>331</v>
      </c>
      <c r="C18" s="83" t="s">
        <v>298</v>
      </c>
      <c r="D18" s="83" t="s">
        <v>314</v>
      </c>
      <c r="E18" s="92" t="s">
        <v>341</v>
      </c>
      <c r="F18" s="83" t="s">
        <v>306</v>
      </c>
      <c r="G18" s="92" t="s">
        <v>329</v>
      </c>
      <c r="H18" s="83" t="s">
        <v>323</v>
      </c>
      <c r="I18" s="83" t="s">
        <v>303</v>
      </c>
      <c r="J18" s="92" t="s">
        <v>342</v>
      </c>
    </row>
    <row r="19" ht="42" customHeight="1" spans="1:10">
      <c r="A19" s="198" t="s">
        <v>282</v>
      </c>
      <c r="B19" s="83" t="s">
        <v>331</v>
      </c>
      <c r="C19" s="83" t="s">
        <v>298</v>
      </c>
      <c r="D19" s="83" t="s">
        <v>314</v>
      </c>
      <c r="E19" s="92" t="s">
        <v>343</v>
      </c>
      <c r="F19" s="83" t="s">
        <v>306</v>
      </c>
      <c r="G19" s="92" t="s">
        <v>329</v>
      </c>
      <c r="H19" s="83" t="s">
        <v>323</v>
      </c>
      <c r="I19" s="83" t="s">
        <v>303</v>
      </c>
      <c r="J19" s="92" t="s">
        <v>344</v>
      </c>
    </row>
    <row r="20" ht="42" customHeight="1" spans="1:10">
      <c r="A20" s="198" t="s">
        <v>282</v>
      </c>
      <c r="B20" s="83" t="s">
        <v>331</v>
      </c>
      <c r="C20" s="83" t="s">
        <v>319</v>
      </c>
      <c r="D20" s="83" t="s">
        <v>320</v>
      </c>
      <c r="E20" s="92" t="s">
        <v>321</v>
      </c>
      <c r="F20" s="83" t="s">
        <v>306</v>
      </c>
      <c r="G20" s="92" t="s">
        <v>329</v>
      </c>
      <c r="H20" s="83" t="s">
        <v>323</v>
      </c>
      <c r="I20" s="83" t="s">
        <v>303</v>
      </c>
      <c r="J20" s="92" t="s">
        <v>345</v>
      </c>
    </row>
    <row r="21" ht="42" customHeight="1" spans="1:10">
      <c r="A21" s="198" t="s">
        <v>282</v>
      </c>
      <c r="B21" s="83" t="s">
        <v>331</v>
      </c>
      <c r="C21" s="83" t="s">
        <v>326</v>
      </c>
      <c r="D21" s="83" t="s">
        <v>327</v>
      </c>
      <c r="E21" s="92" t="s">
        <v>346</v>
      </c>
      <c r="F21" s="83" t="s">
        <v>306</v>
      </c>
      <c r="G21" s="92" t="s">
        <v>329</v>
      </c>
      <c r="H21" s="83" t="s">
        <v>323</v>
      </c>
      <c r="I21" s="83" t="s">
        <v>303</v>
      </c>
      <c r="J21" s="92" t="s">
        <v>347</v>
      </c>
    </row>
    <row r="22" ht="42" customHeight="1" spans="1:10">
      <c r="A22" s="198" t="s">
        <v>286</v>
      </c>
      <c r="B22" s="83" t="s">
        <v>348</v>
      </c>
      <c r="C22" s="83" t="s">
        <v>298</v>
      </c>
      <c r="D22" s="83" t="s">
        <v>299</v>
      </c>
      <c r="E22" s="92" t="s">
        <v>349</v>
      </c>
      <c r="F22" s="83" t="s">
        <v>306</v>
      </c>
      <c r="G22" s="92" t="s">
        <v>93</v>
      </c>
      <c r="H22" s="83" t="s">
        <v>302</v>
      </c>
      <c r="I22" s="83" t="s">
        <v>303</v>
      </c>
      <c r="J22" s="92" t="s">
        <v>350</v>
      </c>
    </row>
    <row r="23" ht="42" customHeight="1" spans="1:10">
      <c r="A23" s="198" t="s">
        <v>286</v>
      </c>
      <c r="B23" s="83" t="s">
        <v>348</v>
      </c>
      <c r="C23" s="83" t="s">
        <v>298</v>
      </c>
      <c r="D23" s="83" t="s">
        <v>314</v>
      </c>
      <c r="E23" s="92" t="s">
        <v>339</v>
      </c>
      <c r="F23" s="83" t="s">
        <v>306</v>
      </c>
      <c r="G23" s="92" t="s">
        <v>329</v>
      </c>
      <c r="H23" s="83" t="s">
        <v>323</v>
      </c>
      <c r="I23" s="83" t="s">
        <v>303</v>
      </c>
      <c r="J23" s="92" t="s">
        <v>340</v>
      </c>
    </row>
    <row r="24" ht="42" customHeight="1" spans="1:10">
      <c r="A24" s="198" t="s">
        <v>286</v>
      </c>
      <c r="B24" s="83" t="s">
        <v>348</v>
      </c>
      <c r="C24" s="83" t="s">
        <v>298</v>
      </c>
      <c r="D24" s="83" t="s">
        <v>314</v>
      </c>
      <c r="E24" s="92" t="s">
        <v>341</v>
      </c>
      <c r="F24" s="83" t="s">
        <v>306</v>
      </c>
      <c r="G24" s="92" t="s">
        <v>329</v>
      </c>
      <c r="H24" s="83" t="s">
        <v>323</v>
      </c>
      <c r="I24" s="83" t="s">
        <v>303</v>
      </c>
      <c r="J24" s="92" t="s">
        <v>342</v>
      </c>
    </row>
    <row r="25" ht="42" customHeight="1" spans="1:10">
      <c r="A25" s="198" t="s">
        <v>286</v>
      </c>
      <c r="B25" s="83" t="s">
        <v>348</v>
      </c>
      <c r="C25" s="83" t="s">
        <v>298</v>
      </c>
      <c r="D25" s="83" t="s">
        <v>314</v>
      </c>
      <c r="E25" s="92" t="s">
        <v>343</v>
      </c>
      <c r="F25" s="83" t="s">
        <v>306</v>
      </c>
      <c r="G25" s="92" t="s">
        <v>329</v>
      </c>
      <c r="H25" s="83" t="s">
        <v>323</v>
      </c>
      <c r="I25" s="83" t="s">
        <v>303</v>
      </c>
      <c r="J25" s="92" t="s">
        <v>344</v>
      </c>
    </row>
    <row r="26" ht="42" customHeight="1" spans="1:10">
      <c r="A26" s="198" t="s">
        <v>286</v>
      </c>
      <c r="B26" s="83" t="s">
        <v>348</v>
      </c>
      <c r="C26" s="83" t="s">
        <v>319</v>
      </c>
      <c r="D26" s="83" t="s">
        <v>320</v>
      </c>
      <c r="E26" s="92" t="s">
        <v>321</v>
      </c>
      <c r="F26" s="83" t="s">
        <v>306</v>
      </c>
      <c r="G26" s="92" t="s">
        <v>329</v>
      </c>
      <c r="H26" s="83" t="s">
        <v>323</v>
      </c>
      <c r="I26" s="83" t="s">
        <v>303</v>
      </c>
      <c r="J26" s="92" t="s">
        <v>344</v>
      </c>
    </row>
    <row r="27" ht="42" customHeight="1" spans="1:10">
      <c r="A27" s="198" t="s">
        <v>286</v>
      </c>
      <c r="B27" s="83" t="s">
        <v>348</v>
      </c>
      <c r="C27" s="83" t="s">
        <v>326</v>
      </c>
      <c r="D27" s="83" t="s">
        <v>327</v>
      </c>
      <c r="E27" s="92" t="s">
        <v>346</v>
      </c>
      <c r="F27" s="83" t="s">
        <v>306</v>
      </c>
      <c r="G27" s="92" t="s">
        <v>329</v>
      </c>
      <c r="H27" s="83" t="s">
        <v>323</v>
      </c>
      <c r="I27" s="83" t="s">
        <v>303</v>
      </c>
      <c r="J27" s="92" t="s">
        <v>351</v>
      </c>
    </row>
  </sheetData>
  <mergeCells count="8">
    <mergeCell ref="A3:J3"/>
    <mergeCell ref="A4:H4"/>
    <mergeCell ref="A9:A14"/>
    <mergeCell ref="A15:A21"/>
    <mergeCell ref="A22:A27"/>
    <mergeCell ref="B9:B14"/>
    <mergeCell ref="B15:B21"/>
    <mergeCell ref="B22:B2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63"/>
      <c r="B1" s="63"/>
      <c r="C1" s="63"/>
      <c r="D1" s="63"/>
      <c r="E1" s="63"/>
      <c r="F1" s="63"/>
    </row>
    <row r="2" ht="12" customHeight="1" spans="1:6">
      <c r="A2" s="182">
        <v>1</v>
      </c>
      <c r="B2" s="183">
        <v>0</v>
      </c>
      <c r="C2" s="182">
        <v>1</v>
      </c>
      <c r="D2" s="184"/>
      <c r="E2" s="184"/>
      <c r="F2" s="181" t="s">
        <v>352</v>
      </c>
    </row>
    <row r="3" ht="42" customHeight="1" spans="1:6">
      <c r="A3" s="185" t="str">
        <f>"2025"&amp;"年部门政府性基金预算支出预算表"</f>
        <v>2025年部门政府性基金预算支出预算表</v>
      </c>
      <c r="B3" s="185" t="s">
        <v>353</v>
      </c>
      <c r="C3" s="186"/>
      <c r="D3" s="187"/>
      <c r="E3" s="187"/>
      <c r="F3" s="187"/>
    </row>
    <row r="4" ht="13.5" customHeight="1" spans="1:6">
      <c r="A4" s="67" t="str">
        <f>"单位名称："&amp;"中国共产党禄劝彝族苗族自治县委员会老干部局"</f>
        <v>单位名称：中国共产党禄劝彝族苗族自治县委员会老干部局</v>
      </c>
      <c r="B4" s="67" t="s">
        <v>354</v>
      </c>
      <c r="C4" s="182"/>
      <c r="D4" s="184"/>
      <c r="E4" s="184"/>
      <c r="F4" s="181" t="s">
        <v>1</v>
      </c>
    </row>
    <row r="5" ht="19.5" customHeight="1" spans="1:6">
      <c r="A5" s="188" t="s">
        <v>186</v>
      </c>
      <c r="B5" s="189" t="s">
        <v>73</v>
      </c>
      <c r="C5" s="188" t="s">
        <v>74</v>
      </c>
      <c r="D5" s="73" t="s">
        <v>355</v>
      </c>
      <c r="E5" s="74"/>
      <c r="F5" s="75"/>
    </row>
    <row r="6" ht="18.75" customHeight="1" spans="1:6">
      <c r="A6" s="190"/>
      <c r="B6" s="191"/>
      <c r="C6" s="190"/>
      <c r="D6" s="78" t="s">
        <v>55</v>
      </c>
      <c r="E6" s="73" t="s">
        <v>76</v>
      </c>
      <c r="F6" s="78" t="s">
        <v>77</v>
      </c>
    </row>
    <row r="7" ht="18.75" customHeight="1" spans="1:6">
      <c r="A7" s="130">
        <v>1</v>
      </c>
      <c r="B7" s="192" t="s">
        <v>84</v>
      </c>
      <c r="C7" s="130">
        <v>3</v>
      </c>
      <c r="D7" s="193">
        <v>4</v>
      </c>
      <c r="E7" s="193">
        <v>5</v>
      </c>
      <c r="F7" s="193">
        <v>6</v>
      </c>
    </row>
    <row r="8" ht="21" customHeight="1" spans="1:6">
      <c r="A8" s="83"/>
      <c r="B8" s="83"/>
      <c r="C8" s="83"/>
      <c r="D8" s="141"/>
      <c r="E8" s="141"/>
      <c r="F8" s="141"/>
    </row>
    <row r="9" ht="21" customHeight="1" spans="1:6">
      <c r="A9" s="83"/>
      <c r="B9" s="83"/>
      <c r="C9" s="83"/>
      <c r="D9" s="141"/>
      <c r="E9" s="141"/>
      <c r="F9" s="141"/>
    </row>
    <row r="10" ht="18.75" customHeight="1" spans="1:6">
      <c r="A10" s="194" t="s">
        <v>175</v>
      </c>
      <c r="B10" s="194" t="s">
        <v>175</v>
      </c>
      <c r="C10" s="195" t="s">
        <v>175</v>
      </c>
      <c r="D10" s="141"/>
      <c r="E10" s="141"/>
      <c r="F10" s="141"/>
    </row>
    <row r="11" customHeight="1" spans="1:1">
      <c r="A11" t="s">
        <v>356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ht="15.75" customHeight="1" spans="2:19">
      <c r="B2" s="145"/>
      <c r="C2" s="145"/>
      <c r="R2" s="65"/>
      <c r="S2" s="65" t="s">
        <v>357</v>
      </c>
    </row>
    <row r="3" ht="41.25" customHeight="1" spans="1:19">
      <c r="A3" s="134" t="str">
        <f>"2025"&amp;"年部门政府采购预算表"</f>
        <v>2025年部门政府采购预算表</v>
      </c>
      <c r="B3" s="128"/>
      <c r="C3" s="128"/>
      <c r="D3" s="66"/>
      <c r="E3" s="66"/>
      <c r="F3" s="66"/>
      <c r="G3" s="66"/>
      <c r="H3" s="66"/>
      <c r="I3" s="66"/>
      <c r="J3" s="66"/>
      <c r="K3" s="66"/>
      <c r="L3" s="66"/>
      <c r="M3" s="128"/>
      <c r="N3" s="66"/>
      <c r="O3" s="66"/>
      <c r="P3" s="128"/>
      <c r="Q3" s="66"/>
      <c r="R3" s="128"/>
      <c r="S3" s="128"/>
    </row>
    <row r="4" ht="18.75" customHeight="1" spans="1:19">
      <c r="A4" s="169" t="str">
        <f>"单位名称："&amp;"中国共产党禄劝彝族苗族自治县委员会老干部局"</f>
        <v>单位名称：中国共产党禄劝彝族苗族自治县委员会老干部局</v>
      </c>
      <c r="B4" s="147"/>
      <c r="C4" s="147"/>
      <c r="D4" s="69"/>
      <c r="E4" s="69"/>
      <c r="F4" s="69"/>
      <c r="G4" s="69"/>
      <c r="H4" s="69"/>
      <c r="I4" s="69"/>
      <c r="J4" s="69"/>
      <c r="K4" s="69"/>
      <c r="L4" s="69"/>
      <c r="R4" s="70"/>
      <c r="S4" s="181" t="s">
        <v>1</v>
      </c>
    </row>
    <row r="5" ht="15.75" customHeight="1" spans="1:19">
      <c r="A5" s="72" t="s">
        <v>185</v>
      </c>
      <c r="B5" s="148" t="s">
        <v>186</v>
      </c>
      <c r="C5" s="148" t="s">
        <v>358</v>
      </c>
      <c r="D5" s="149" t="s">
        <v>359</v>
      </c>
      <c r="E5" s="149" t="s">
        <v>360</v>
      </c>
      <c r="F5" s="149" t="s">
        <v>361</v>
      </c>
      <c r="G5" s="149" t="s">
        <v>362</v>
      </c>
      <c r="H5" s="149" t="s">
        <v>363</v>
      </c>
      <c r="I5" s="159" t="s">
        <v>193</v>
      </c>
      <c r="J5" s="159"/>
      <c r="K5" s="159"/>
      <c r="L5" s="159"/>
      <c r="M5" s="160"/>
      <c r="N5" s="159"/>
      <c r="O5" s="159"/>
      <c r="P5" s="142"/>
      <c r="Q5" s="159"/>
      <c r="R5" s="160"/>
      <c r="S5" s="143"/>
    </row>
    <row r="6" ht="17.25" customHeight="1" spans="1:19">
      <c r="A6" s="77"/>
      <c r="B6" s="150"/>
      <c r="C6" s="150"/>
      <c r="D6" s="151"/>
      <c r="E6" s="151"/>
      <c r="F6" s="151"/>
      <c r="G6" s="151"/>
      <c r="H6" s="151"/>
      <c r="I6" s="151" t="s">
        <v>55</v>
      </c>
      <c r="J6" s="151" t="s">
        <v>58</v>
      </c>
      <c r="K6" s="151" t="s">
        <v>364</v>
      </c>
      <c r="L6" s="151" t="s">
        <v>365</v>
      </c>
      <c r="M6" s="161" t="s">
        <v>366</v>
      </c>
      <c r="N6" s="162" t="s">
        <v>367</v>
      </c>
      <c r="O6" s="162"/>
      <c r="P6" s="167"/>
      <c r="Q6" s="162"/>
      <c r="R6" s="168"/>
      <c r="S6" s="152"/>
    </row>
    <row r="7" ht="54" customHeight="1" spans="1:19">
      <c r="A7" s="80"/>
      <c r="B7" s="152"/>
      <c r="C7" s="152"/>
      <c r="D7" s="153"/>
      <c r="E7" s="153"/>
      <c r="F7" s="153"/>
      <c r="G7" s="153"/>
      <c r="H7" s="153"/>
      <c r="I7" s="153"/>
      <c r="J7" s="153" t="s">
        <v>57</v>
      </c>
      <c r="K7" s="153"/>
      <c r="L7" s="153"/>
      <c r="M7" s="163"/>
      <c r="N7" s="153" t="s">
        <v>57</v>
      </c>
      <c r="O7" s="153" t="s">
        <v>64</v>
      </c>
      <c r="P7" s="152" t="s">
        <v>65</v>
      </c>
      <c r="Q7" s="153" t="s">
        <v>66</v>
      </c>
      <c r="R7" s="163" t="s">
        <v>67</v>
      </c>
      <c r="S7" s="152" t="s">
        <v>68</v>
      </c>
    </row>
    <row r="8" ht="18" customHeight="1" spans="1:19">
      <c r="A8" s="170">
        <v>1</v>
      </c>
      <c r="B8" s="170" t="s">
        <v>84</v>
      </c>
      <c r="C8" s="171">
        <v>3</v>
      </c>
      <c r="D8" s="171">
        <v>4</v>
      </c>
      <c r="E8" s="170">
        <v>5</v>
      </c>
      <c r="F8" s="170">
        <v>6</v>
      </c>
      <c r="G8" s="170">
        <v>7</v>
      </c>
      <c r="H8" s="170">
        <v>8</v>
      </c>
      <c r="I8" s="170">
        <v>9</v>
      </c>
      <c r="J8" s="170">
        <v>10</v>
      </c>
      <c r="K8" s="170">
        <v>11</v>
      </c>
      <c r="L8" s="170">
        <v>12</v>
      </c>
      <c r="M8" s="170">
        <v>13</v>
      </c>
      <c r="N8" s="170">
        <v>14</v>
      </c>
      <c r="O8" s="170">
        <v>15</v>
      </c>
      <c r="P8" s="170">
        <v>16</v>
      </c>
      <c r="Q8" s="170">
        <v>17</v>
      </c>
      <c r="R8" s="170">
        <v>18</v>
      </c>
      <c r="S8" s="170">
        <v>19</v>
      </c>
    </row>
    <row r="9" ht="21" customHeight="1" spans="1:19">
      <c r="A9" s="172"/>
      <c r="B9" s="173"/>
      <c r="C9" s="173"/>
      <c r="D9" s="174"/>
      <c r="E9" s="174"/>
      <c r="F9" s="174"/>
      <c r="G9" s="175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</row>
    <row r="10" ht="21" customHeight="1" spans="1:19">
      <c r="A10" s="154" t="s">
        <v>175</v>
      </c>
      <c r="B10" s="155"/>
      <c r="C10" s="155"/>
      <c r="D10" s="156"/>
      <c r="E10" s="156"/>
      <c r="F10" s="156"/>
      <c r="G10" s="176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</row>
    <row r="11" ht="21" customHeight="1" spans="1:19">
      <c r="A11" s="177" t="s">
        <v>368</v>
      </c>
      <c r="B11" s="178"/>
      <c r="C11" s="178"/>
      <c r="D11" s="177"/>
      <c r="E11" s="177"/>
      <c r="F11" s="177"/>
      <c r="G11" s="179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</row>
  </sheetData>
  <mergeCells count="18">
    <mergeCell ref="A3:S3"/>
    <mergeCell ref="A4:H4"/>
    <mergeCell ref="I5:S5"/>
    <mergeCell ref="N6:S6"/>
    <mergeCell ref="A10:G10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H1" workbookViewId="0">
      <pane ySplit="1" topLeftCell="A2" activePane="bottomLeft" state="frozen"/>
      <selection/>
      <selection pane="bottomLeft" activeCell="A3" sqref="A3:T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ht="16.5" customHeight="1" spans="1:20">
      <c r="A2" s="138"/>
      <c r="B2" s="145"/>
      <c r="C2" s="145"/>
      <c r="D2" s="145"/>
      <c r="E2" s="145"/>
      <c r="F2" s="145"/>
      <c r="G2" s="145"/>
      <c r="H2" s="138"/>
      <c r="I2" s="138"/>
      <c r="J2" s="138"/>
      <c r="K2" s="138"/>
      <c r="L2" s="138"/>
      <c r="M2" s="138"/>
      <c r="N2" s="157"/>
      <c r="O2" s="138"/>
      <c r="P2" s="138"/>
      <c r="Q2" s="145"/>
      <c r="R2" s="138"/>
      <c r="S2" s="165"/>
      <c r="T2" s="165" t="s">
        <v>369</v>
      </c>
    </row>
    <row r="3" ht="41.25" customHeight="1" spans="1:20">
      <c r="A3" s="134" t="str">
        <f>"2025"&amp;"年部门政府购买服务预算表"</f>
        <v>2025年部门政府购买服务预算表</v>
      </c>
      <c r="B3" s="128"/>
      <c r="C3" s="128"/>
      <c r="D3" s="128"/>
      <c r="E3" s="128"/>
      <c r="F3" s="128"/>
      <c r="G3" s="128"/>
      <c r="H3" s="146"/>
      <c r="I3" s="146"/>
      <c r="J3" s="146"/>
      <c r="K3" s="146"/>
      <c r="L3" s="146"/>
      <c r="M3" s="146"/>
      <c r="N3" s="158"/>
      <c r="O3" s="146"/>
      <c r="P3" s="146"/>
      <c r="Q3" s="128"/>
      <c r="R3" s="146"/>
      <c r="S3" s="158"/>
      <c r="T3" s="128"/>
    </row>
    <row r="4" ht="22.5" customHeight="1" spans="1:20">
      <c r="A4" s="135" t="str">
        <f>"单位名称："&amp;"中国共产党禄劝彝族苗族自治县委员会老干部局"</f>
        <v>单位名称：中国共产党禄劝彝族苗族自治县委员会老干部局</v>
      </c>
      <c r="B4" s="147"/>
      <c r="C4" s="147"/>
      <c r="D4" s="147"/>
      <c r="E4" s="147"/>
      <c r="F4" s="147"/>
      <c r="G4" s="147"/>
      <c r="H4" s="136"/>
      <c r="I4" s="136"/>
      <c r="J4" s="136"/>
      <c r="K4" s="136"/>
      <c r="L4" s="136"/>
      <c r="M4" s="136"/>
      <c r="N4" s="157"/>
      <c r="O4" s="138"/>
      <c r="P4" s="138"/>
      <c r="Q4" s="145"/>
      <c r="R4" s="138"/>
      <c r="S4" s="166"/>
      <c r="T4" s="165" t="s">
        <v>1</v>
      </c>
    </row>
    <row r="5" ht="24" customHeight="1" spans="1:20">
      <c r="A5" s="72" t="s">
        <v>185</v>
      </c>
      <c r="B5" s="148" t="s">
        <v>186</v>
      </c>
      <c r="C5" s="148" t="s">
        <v>358</v>
      </c>
      <c r="D5" s="148" t="s">
        <v>370</v>
      </c>
      <c r="E5" s="148" t="s">
        <v>371</v>
      </c>
      <c r="F5" s="148" t="s">
        <v>372</v>
      </c>
      <c r="G5" s="148" t="s">
        <v>373</v>
      </c>
      <c r="H5" s="149" t="s">
        <v>374</v>
      </c>
      <c r="I5" s="149" t="s">
        <v>375</v>
      </c>
      <c r="J5" s="159" t="s">
        <v>193</v>
      </c>
      <c r="K5" s="159"/>
      <c r="L5" s="159"/>
      <c r="M5" s="159"/>
      <c r="N5" s="160"/>
      <c r="O5" s="159"/>
      <c r="P5" s="159"/>
      <c r="Q5" s="142"/>
      <c r="R5" s="159"/>
      <c r="S5" s="160"/>
      <c r="T5" s="143"/>
    </row>
    <row r="6" ht="24" customHeight="1" spans="1:20">
      <c r="A6" s="77"/>
      <c r="B6" s="150"/>
      <c r="C6" s="150"/>
      <c r="D6" s="150"/>
      <c r="E6" s="150"/>
      <c r="F6" s="150"/>
      <c r="G6" s="150"/>
      <c r="H6" s="151"/>
      <c r="I6" s="151"/>
      <c r="J6" s="151" t="s">
        <v>55</v>
      </c>
      <c r="K6" s="151" t="s">
        <v>58</v>
      </c>
      <c r="L6" s="151" t="s">
        <v>364</v>
      </c>
      <c r="M6" s="151" t="s">
        <v>365</v>
      </c>
      <c r="N6" s="161" t="s">
        <v>366</v>
      </c>
      <c r="O6" s="162" t="s">
        <v>367</v>
      </c>
      <c r="P6" s="162"/>
      <c r="Q6" s="167"/>
      <c r="R6" s="162"/>
      <c r="S6" s="168"/>
      <c r="T6" s="152"/>
    </row>
    <row r="7" ht="54" customHeight="1" spans="1:20">
      <c r="A7" s="80"/>
      <c r="B7" s="152"/>
      <c r="C7" s="152"/>
      <c r="D7" s="152"/>
      <c r="E7" s="152"/>
      <c r="F7" s="152"/>
      <c r="G7" s="152"/>
      <c r="H7" s="153"/>
      <c r="I7" s="153"/>
      <c r="J7" s="153"/>
      <c r="K7" s="153" t="s">
        <v>57</v>
      </c>
      <c r="L7" s="153"/>
      <c r="M7" s="153"/>
      <c r="N7" s="163"/>
      <c r="O7" s="153" t="s">
        <v>57</v>
      </c>
      <c r="P7" s="153" t="s">
        <v>64</v>
      </c>
      <c r="Q7" s="152" t="s">
        <v>65</v>
      </c>
      <c r="R7" s="153" t="s">
        <v>66</v>
      </c>
      <c r="S7" s="163" t="s">
        <v>67</v>
      </c>
      <c r="T7" s="152" t="s">
        <v>68</v>
      </c>
    </row>
    <row r="8" ht="17.25" customHeight="1" spans="1:20">
      <c r="A8" s="81">
        <v>1</v>
      </c>
      <c r="B8" s="152">
        <v>2</v>
      </c>
      <c r="C8" s="81">
        <v>3</v>
      </c>
      <c r="D8" s="81">
        <v>4</v>
      </c>
      <c r="E8" s="152">
        <v>5</v>
      </c>
      <c r="F8" s="81">
        <v>6</v>
      </c>
      <c r="G8" s="81">
        <v>7</v>
      </c>
      <c r="H8" s="152">
        <v>8</v>
      </c>
      <c r="I8" s="81">
        <v>9</v>
      </c>
      <c r="J8" s="81">
        <v>10</v>
      </c>
      <c r="K8" s="152">
        <v>11</v>
      </c>
      <c r="L8" s="81">
        <v>12</v>
      </c>
      <c r="M8" s="81">
        <v>13</v>
      </c>
      <c r="N8" s="152">
        <v>14</v>
      </c>
      <c r="O8" s="81">
        <v>15</v>
      </c>
      <c r="P8" s="81">
        <v>16</v>
      </c>
      <c r="Q8" s="152">
        <v>17</v>
      </c>
      <c r="R8" s="81">
        <v>18</v>
      </c>
      <c r="S8" s="81">
        <v>19</v>
      </c>
      <c r="T8" s="81">
        <v>20</v>
      </c>
    </row>
    <row r="9" ht="21" customHeight="1" spans="1:20">
      <c r="A9" s="86"/>
      <c r="B9" s="86"/>
      <c r="C9" s="86"/>
      <c r="D9" s="86"/>
      <c r="E9" s="86"/>
      <c r="F9" s="86"/>
      <c r="G9" s="86"/>
      <c r="H9" s="86"/>
      <c r="I9" s="86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</row>
    <row r="10" ht="21" customHeight="1" spans="1:20">
      <c r="A10" s="154" t="s">
        <v>175</v>
      </c>
      <c r="B10" s="155"/>
      <c r="C10" s="155"/>
      <c r="D10" s="155"/>
      <c r="E10" s="155"/>
      <c r="F10" s="155"/>
      <c r="G10" s="155"/>
      <c r="H10" s="156"/>
      <c r="I10" s="164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</row>
    <row r="11" customHeight="1" spans="8:8">
      <c r="H11" t="s">
        <v>376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I19" sqref="I1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ht="17.25" customHeight="1" spans="4:24">
      <c r="D2" s="133"/>
      <c r="W2" s="65"/>
      <c r="X2" s="65" t="s">
        <v>377</v>
      </c>
    </row>
    <row r="3" ht="41.25" customHeight="1" spans="1:24">
      <c r="A3" s="134" t="str">
        <f>"2025"&amp;"年市对下转移支付预算表"</f>
        <v>2025年市对下转移支付预算表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128"/>
      <c r="X3" s="128"/>
    </row>
    <row r="4" ht="18" customHeight="1" spans="1:24">
      <c r="A4" s="135" t="str">
        <f>"单位名称："&amp;"中国共产党禄劝彝族苗族自治县委员会老干部局"</f>
        <v>单位名称：中国共产党禄劝彝族苗族自治县委员会老干部局</v>
      </c>
      <c r="B4" s="136"/>
      <c r="C4" s="136"/>
      <c r="D4" s="137"/>
      <c r="E4" s="138"/>
      <c r="F4" s="138"/>
      <c r="G4" s="138"/>
      <c r="H4" s="138"/>
      <c r="I4" s="138"/>
      <c r="W4" s="70"/>
      <c r="X4" s="70" t="s">
        <v>1</v>
      </c>
    </row>
    <row r="5" ht="19.5" customHeight="1" spans="1:24">
      <c r="A5" s="90" t="s">
        <v>378</v>
      </c>
      <c r="B5" s="73" t="s">
        <v>193</v>
      </c>
      <c r="C5" s="74"/>
      <c r="D5" s="74"/>
      <c r="E5" s="73" t="s">
        <v>379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142"/>
      <c r="X5" s="143"/>
    </row>
    <row r="6" ht="40.5" customHeight="1" spans="1:24">
      <c r="A6" s="81"/>
      <c r="B6" s="91" t="s">
        <v>55</v>
      </c>
      <c r="C6" s="72" t="s">
        <v>58</v>
      </c>
      <c r="D6" s="139" t="s">
        <v>364</v>
      </c>
      <c r="E6" s="110" t="s">
        <v>380</v>
      </c>
      <c r="F6" s="110" t="s">
        <v>381</v>
      </c>
      <c r="G6" s="110" t="s">
        <v>382</v>
      </c>
      <c r="H6" s="110" t="s">
        <v>383</v>
      </c>
      <c r="I6" s="110" t="s">
        <v>384</v>
      </c>
      <c r="J6" s="110" t="s">
        <v>385</v>
      </c>
      <c r="K6" s="110" t="s">
        <v>386</v>
      </c>
      <c r="L6" s="110" t="s">
        <v>387</v>
      </c>
      <c r="M6" s="110" t="s">
        <v>388</v>
      </c>
      <c r="N6" s="110" t="s">
        <v>389</v>
      </c>
      <c r="O6" s="110" t="s">
        <v>390</v>
      </c>
      <c r="P6" s="110" t="s">
        <v>391</v>
      </c>
      <c r="Q6" s="110" t="s">
        <v>392</v>
      </c>
      <c r="R6" s="110" t="s">
        <v>393</v>
      </c>
      <c r="S6" s="110" t="s">
        <v>394</v>
      </c>
      <c r="T6" s="110" t="s">
        <v>395</v>
      </c>
      <c r="U6" s="110" t="s">
        <v>396</v>
      </c>
      <c r="V6" s="110" t="s">
        <v>397</v>
      </c>
      <c r="W6" s="110" t="s">
        <v>398</v>
      </c>
      <c r="X6" s="144" t="s">
        <v>399</v>
      </c>
    </row>
    <row r="7" ht="19.5" customHeight="1" spans="1:24">
      <c r="A7" s="82">
        <v>1</v>
      </c>
      <c r="B7" s="82">
        <v>2</v>
      </c>
      <c r="C7" s="82">
        <v>3</v>
      </c>
      <c r="D7" s="140">
        <v>4</v>
      </c>
      <c r="E7" s="98">
        <v>5</v>
      </c>
      <c r="F7" s="82">
        <v>6</v>
      </c>
      <c r="G7" s="82">
        <v>7</v>
      </c>
      <c r="H7" s="140">
        <v>8</v>
      </c>
      <c r="I7" s="82">
        <v>9</v>
      </c>
      <c r="J7" s="82">
        <v>10</v>
      </c>
      <c r="K7" s="82">
        <v>11</v>
      </c>
      <c r="L7" s="140">
        <v>12</v>
      </c>
      <c r="M7" s="82">
        <v>13</v>
      </c>
      <c r="N7" s="82">
        <v>14</v>
      </c>
      <c r="O7" s="82">
        <v>15</v>
      </c>
      <c r="P7" s="140">
        <v>16</v>
      </c>
      <c r="Q7" s="82">
        <v>17</v>
      </c>
      <c r="R7" s="82">
        <v>18</v>
      </c>
      <c r="S7" s="82">
        <v>19</v>
      </c>
      <c r="T7" s="140">
        <v>20</v>
      </c>
      <c r="U7" s="140">
        <v>21</v>
      </c>
      <c r="V7" s="140">
        <v>22</v>
      </c>
      <c r="W7" s="98">
        <v>23</v>
      </c>
      <c r="X7" s="98">
        <v>24</v>
      </c>
    </row>
    <row r="8" ht="19.5" customHeight="1" spans="1:24">
      <c r="A8" s="92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</row>
    <row r="9" ht="19.5" customHeight="1" spans="1:24">
      <c r="A9" s="13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</row>
    <row r="10" customHeight="1" spans="1:1">
      <c r="A10" t="s">
        <v>400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63"/>
      <c r="B1" s="63"/>
      <c r="C1" s="63"/>
      <c r="D1" s="63"/>
      <c r="E1" s="63"/>
      <c r="F1" s="63"/>
      <c r="G1" s="63"/>
      <c r="H1" s="63"/>
      <c r="I1" s="63"/>
      <c r="J1" s="63"/>
    </row>
    <row r="2" ht="16.5" customHeight="1" spans="10:10">
      <c r="J2" s="65" t="s">
        <v>401</v>
      </c>
    </row>
    <row r="3" ht="41.25" customHeight="1" spans="1:10">
      <c r="A3" s="127" t="str">
        <f>"2025"&amp;"年市对下转移支付绩效目标表"</f>
        <v>2025年市对下转移支付绩效目标表</v>
      </c>
      <c r="B3" s="66"/>
      <c r="C3" s="66"/>
      <c r="D3" s="66"/>
      <c r="E3" s="66"/>
      <c r="F3" s="128"/>
      <c r="G3" s="66"/>
      <c r="H3" s="128"/>
      <c r="I3" s="128"/>
      <c r="J3" s="66"/>
    </row>
    <row r="4" ht="17.25" customHeight="1" spans="1:1">
      <c r="A4" s="67" t="str">
        <f>"单位名称："&amp;"中国共产党禄劝彝族苗族自治县委员会老干部局"</f>
        <v>单位名称：中国共产党禄劝彝族苗族自治县委员会老干部局</v>
      </c>
    </row>
    <row r="5" ht="44.25" customHeight="1" spans="1:10">
      <c r="A5" s="129" t="s">
        <v>378</v>
      </c>
      <c r="B5" s="129" t="s">
        <v>288</v>
      </c>
      <c r="C5" s="129" t="s">
        <v>289</v>
      </c>
      <c r="D5" s="129" t="s">
        <v>290</v>
      </c>
      <c r="E5" s="129" t="s">
        <v>291</v>
      </c>
      <c r="F5" s="130" t="s">
        <v>292</v>
      </c>
      <c r="G5" s="129" t="s">
        <v>293</v>
      </c>
      <c r="H5" s="130" t="s">
        <v>294</v>
      </c>
      <c r="I5" s="130" t="s">
        <v>295</v>
      </c>
      <c r="J5" s="129" t="s">
        <v>296</v>
      </c>
    </row>
    <row r="6" ht="14.25" customHeight="1" spans="1:10">
      <c r="A6" s="129">
        <v>1</v>
      </c>
      <c r="B6" s="129">
        <v>2</v>
      </c>
      <c r="C6" s="129">
        <v>3</v>
      </c>
      <c r="D6" s="129">
        <v>4</v>
      </c>
      <c r="E6" s="129">
        <v>5</v>
      </c>
      <c r="F6" s="130">
        <v>6</v>
      </c>
      <c r="G6" s="129">
        <v>7</v>
      </c>
      <c r="H6" s="130">
        <v>8</v>
      </c>
      <c r="I6" s="130">
        <v>9</v>
      </c>
      <c r="J6" s="129">
        <v>10</v>
      </c>
    </row>
    <row r="7" ht="42" customHeight="1" spans="1:10">
      <c r="A7" s="92"/>
      <c r="B7" s="131"/>
      <c r="C7" s="131"/>
      <c r="D7" s="131"/>
      <c r="E7" s="116"/>
      <c r="F7" s="132"/>
      <c r="G7" s="116"/>
      <c r="H7" s="132"/>
      <c r="I7" s="132"/>
      <c r="J7" s="116"/>
    </row>
    <row r="8" ht="42" customHeight="1" spans="1:10">
      <c r="A8" s="92"/>
      <c r="B8" s="83"/>
      <c r="C8" s="83"/>
      <c r="D8" s="83"/>
      <c r="E8" s="92"/>
      <c r="F8" s="83"/>
      <c r="G8" s="92"/>
      <c r="H8" s="83"/>
      <c r="I8" s="83"/>
      <c r="J8" s="92"/>
    </row>
    <row r="9" customHeight="1" spans="1:1">
      <c r="A9" t="s">
        <v>402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opLeftCell="E1" workbookViewId="0">
      <pane ySplit="1" topLeftCell="A2" activePane="bottomLeft" state="frozen"/>
      <selection/>
      <selection pane="bottomLeft" activeCell="E10" sqref="E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63"/>
      <c r="B1" s="63"/>
      <c r="C1" s="63"/>
      <c r="D1" s="63"/>
      <c r="E1" s="63"/>
      <c r="F1" s="63"/>
      <c r="G1" s="63"/>
      <c r="H1" s="63"/>
      <c r="I1" s="63"/>
    </row>
    <row r="2" customHeight="1" spans="1:9">
      <c r="A2" s="100" t="s">
        <v>403</v>
      </c>
      <c r="B2" s="101"/>
      <c r="C2" s="101"/>
      <c r="D2" s="102"/>
      <c r="E2" s="102"/>
      <c r="F2" s="102"/>
      <c r="G2" s="101"/>
      <c r="H2" s="101"/>
      <c r="I2" s="102"/>
    </row>
    <row r="3" ht="41.25" customHeight="1" spans="1:9">
      <c r="A3" s="103" t="str">
        <f>"2025"&amp;"年新增资产配置预算表"</f>
        <v>2025年新增资产配置预算表</v>
      </c>
      <c r="B3" s="104"/>
      <c r="C3" s="104"/>
      <c r="D3" s="105"/>
      <c r="E3" s="105"/>
      <c r="F3" s="105"/>
      <c r="G3" s="104"/>
      <c r="H3" s="104"/>
      <c r="I3" s="105"/>
    </row>
    <row r="4" customHeight="1" spans="1:9">
      <c r="A4" s="106" t="str">
        <f>"单位名称："&amp;"中国共产党禄劝彝族苗族自治县委员会老干部局"</f>
        <v>单位名称：中国共产党禄劝彝族苗族自治县委员会老干部局</v>
      </c>
      <c r="B4" s="107"/>
      <c r="C4" s="107"/>
      <c r="D4" s="108"/>
      <c r="F4" s="105"/>
      <c r="G4" s="104"/>
      <c r="H4" s="104"/>
      <c r="I4" s="126" t="s">
        <v>1</v>
      </c>
    </row>
    <row r="5" ht="28.5" customHeight="1" spans="1:9">
      <c r="A5" s="109" t="s">
        <v>185</v>
      </c>
      <c r="B5" s="110" t="s">
        <v>186</v>
      </c>
      <c r="C5" s="111" t="s">
        <v>404</v>
      </c>
      <c r="D5" s="109" t="s">
        <v>405</v>
      </c>
      <c r="E5" s="109" t="s">
        <v>406</v>
      </c>
      <c r="F5" s="109" t="s">
        <v>407</v>
      </c>
      <c r="G5" s="110" t="s">
        <v>408</v>
      </c>
      <c r="H5" s="98"/>
      <c r="I5" s="109"/>
    </row>
    <row r="6" ht="21" customHeight="1" spans="1:9">
      <c r="A6" s="111"/>
      <c r="B6" s="112"/>
      <c r="C6" s="112"/>
      <c r="D6" s="113"/>
      <c r="E6" s="112"/>
      <c r="F6" s="112"/>
      <c r="G6" s="110" t="s">
        <v>362</v>
      </c>
      <c r="H6" s="110" t="s">
        <v>409</v>
      </c>
      <c r="I6" s="110" t="s">
        <v>410</v>
      </c>
    </row>
    <row r="7" ht="17.25" customHeight="1" spans="1:9">
      <c r="A7" s="114" t="s">
        <v>83</v>
      </c>
      <c r="B7" s="115" t="s">
        <v>84</v>
      </c>
      <c r="C7" s="114" t="s">
        <v>85</v>
      </c>
      <c r="D7" s="116" t="s">
        <v>86</v>
      </c>
      <c r="E7" s="114" t="s">
        <v>87</v>
      </c>
      <c r="F7" s="115" t="s">
        <v>88</v>
      </c>
      <c r="G7" s="117" t="s">
        <v>89</v>
      </c>
      <c r="H7" s="116" t="s">
        <v>90</v>
      </c>
      <c r="I7" s="116">
        <v>9</v>
      </c>
    </row>
    <row r="8" ht="19.5" customHeight="1" spans="1:9">
      <c r="A8" s="118"/>
      <c r="B8" s="94"/>
      <c r="C8" s="94"/>
      <c r="D8" s="92"/>
      <c r="E8" s="83"/>
      <c r="F8" s="117"/>
      <c r="G8" s="119"/>
      <c r="H8" s="120"/>
      <c r="I8" s="120"/>
    </row>
    <row r="9" ht="19.5" customHeight="1" spans="1:9">
      <c r="A9" s="121" t="s">
        <v>55</v>
      </c>
      <c r="B9" s="122"/>
      <c r="C9" s="122"/>
      <c r="D9" s="123"/>
      <c r="E9" s="124"/>
      <c r="F9" s="124"/>
      <c r="G9" s="119"/>
      <c r="H9" s="120"/>
      <c r="I9" s="120"/>
    </row>
    <row r="10" customHeight="1" spans="5:5">
      <c r="E10" s="125" t="s">
        <v>411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customHeight="1" spans="4:11">
      <c r="D2" s="64"/>
      <c r="E2" s="64"/>
      <c r="F2" s="64"/>
      <c r="G2" s="64"/>
      <c r="K2" s="65" t="s">
        <v>412</v>
      </c>
    </row>
    <row r="3" ht="41.25" customHeight="1" spans="1:11">
      <c r="A3" s="66" t="str">
        <f>"2025"&amp;"年上级转移支付补助项目支出预算表"</f>
        <v>2025年上级转移支付补助项目支出预算表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13.5" customHeight="1" spans="1:11">
      <c r="A4" s="67" t="str">
        <f>"单位名称："&amp;"中国共产党禄劝彝族苗族自治县委员会老干部局"</f>
        <v>单位名称：中国共产党禄劝彝族苗族自治县委员会老干部局</v>
      </c>
      <c r="B4" s="68"/>
      <c r="C4" s="68"/>
      <c r="D4" s="68"/>
      <c r="E4" s="68"/>
      <c r="F4" s="68"/>
      <c r="G4" s="68"/>
      <c r="H4" s="69"/>
      <c r="I4" s="69"/>
      <c r="J4" s="69"/>
      <c r="K4" s="70" t="s">
        <v>1</v>
      </c>
    </row>
    <row r="5" ht="21.75" customHeight="1" spans="1:11">
      <c r="A5" s="71" t="s">
        <v>274</v>
      </c>
      <c r="B5" s="71" t="s">
        <v>188</v>
      </c>
      <c r="C5" s="71" t="s">
        <v>275</v>
      </c>
      <c r="D5" s="72" t="s">
        <v>189</v>
      </c>
      <c r="E5" s="72" t="s">
        <v>190</v>
      </c>
      <c r="F5" s="72" t="s">
        <v>276</v>
      </c>
      <c r="G5" s="72" t="s">
        <v>277</v>
      </c>
      <c r="H5" s="90" t="s">
        <v>55</v>
      </c>
      <c r="I5" s="73" t="s">
        <v>413</v>
      </c>
      <c r="J5" s="74"/>
      <c r="K5" s="75"/>
    </row>
    <row r="6" ht="21.75" customHeight="1" spans="1:11">
      <c r="A6" s="76"/>
      <c r="B6" s="76"/>
      <c r="C6" s="76"/>
      <c r="D6" s="77"/>
      <c r="E6" s="77"/>
      <c r="F6" s="77"/>
      <c r="G6" s="77"/>
      <c r="H6" s="91"/>
      <c r="I6" s="72" t="s">
        <v>58</v>
      </c>
      <c r="J6" s="72" t="s">
        <v>59</v>
      </c>
      <c r="K6" s="72" t="s">
        <v>60</v>
      </c>
    </row>
    <row r="7" ht="40.5" customHeight="1" spans="1:11">
      <c r="A7" s="79"/>
      <c r="B7" s="79"/>
      <c r="C7" s="79"/>
      <c r="D7" s="80"/>
      <c r="E7" s="80"/>
      <c r="F7" s="80"/>
      <c r="G7" s="80"/>
      <c r="H7" s="81"/>
      <c r="I7" s="80" t="s">
        <v>57</v>
      </c>
      <c r="J7" s="80"/>
      <c r="K7" s="80"/>
    </row>
    <row r="8" ht="15" customHeight="1" spans="1:11">
      <c r="A8" s="82">
        <v>1</v>
      </c>
      <c r="B8" s="82">
        <v>2</v>
      </c>
      <c r="C8" s="82">
        <v>3</v>
      </c>
      <c r="D8" s="82">
        <v>4</v>
      </c>
      <c r="E8" s="82">
        <v>5</v>
      </c>
      <c r="F8" s="82">
        <v>6</v>
      </c>
      <c r="G8" s="82">
        <v>7</v>
      </c>
      <c r="H8" s="82">
        <v>8</v>
      </c>
      <c r="I8" s="82">
        <v>9</v>
      </c>
      <c r="J8" s="98">
        <v>10</v>
      </c>
      <c r="K8" s="98">
        <v>11</v>
      </c>
    </row>
    <row r="9" ht="18.75" customHeight="1" spans="1:11">
      <c r="A9" s="92"/>
      <c r="B9" s="83"/>
      <c r="C9" s="92"/>
      <c r="D9" s="92"/>
      <c r="E9" s="92"/>
      <c r="F9" s="92"/>
      <c r="G9" s="92"/>
      <c r="H9" s="93"/>
      <c r="I9" s="99"/>
      <c r="J9" s="99"/>
      <c r="K9" s="93"/>
    </row>
    <row r="10" ht="18.75" customHeight="1" spans="1:11">
      <c r="A10" s="94"/>
      <c r="B10" s="83"/>
      <c r="C10" s="83"/>
      <c r="D10" s="83"/>
      <c r="E10" s="83"/>
      <c r="F10" s="83"/>
      <c r="G10" s="83"/>
      <c r="H10" s="85"/>
      <c r="I10" s="85"/>
      <c r="J10" s="85"/>
      <c r="K10" s="93"/>
    </row>
    <row r="11" ht="18.75" customHeight="1" spans="1:11">
      <c r="A11" s="95" t="s">
        <v>175</v>
      </c>
      <c r="B11" s="96"/>
      <c r="C11" s="96"/>
      <c r="D11" s="96"/>
      <c r="E11" s="96"/>
      <c r="F11" s="96"/>
      <c r="G11" s="97"/>
      <c r="H11" s="85"/>
      <c r="I11" s="85"/>
      <c r="J11" s="85"/>
      <c r="K11" s="93"/>
    </row>
    <row r="12" customHeight="1" spans="1:1">
      <c r="A12" t="s">
        <v>414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63"/>
      <c r="B1" s="63"/>
      <c r="C1" s="63"/>
      <c r="D1" s="63"/>
      <c r="E1" s="63"/>
      <c r="F1" s="63"/>
      <c r="G1" s="63"/>
    </row>
    <row r="2" ht="13.5" customHeight="1" spans="4:7">
      <c r="D2" s="64"/>
      <c r="G2" s="65" t="s">
        <v>415</v>
      </c>
    </row>
    <row r="3" ht="41.25" customHeight="1" spans="1:7">
      <c r="A3" s="66" t="str">
        <f>"2025"&amp;"年部门项目中期规划预算表"</f>
        <v>2025年部门项目中期规划预算表</v>
      </c>
      <c r="B3" s="66"/>
      <c r="C3" s="66"/>
      <c r="D3" s="66"/>
      <c r="E3" s="66"/>
      <c r="F3" s="66"/>
      <c r="G3" s="66"/>
    </row>
    <row r="4" ht="13.5" customHeight="1" spans="1:7">
      <c r="A4" s="67" t="str">
        <f>"单位名称："&amp;"中国共产党禄劝彝族苗族自治县委员会老干部局"</f>
        <v>单位名称：中国共产党禄劝彝族苗族自治县委员会老干部局</v>
      </c>
      <c r="B4" s="68"/>
      <c r="C4" s="68"/>
      <c r="D4" s="68"/>
      <c r="E4" s="69"/>
      <c r="F4" s="69"/>
      <c r="G4" s="70" t="s">
        <v>1</v>
      </c>
    </row>
    <row r="5" ht="21.75" customHeight="1" spans="1:7">
      <c r="A5" s="71" t="s">
        <v>275</v>
      </c>
      <c r="B5" s="71" t="s">
        <v>274</v>
      </c>
      <c r="C5" s="71" t="s">
        <v>188</v>
      </c>
      <c r="D5" s="72" t="s">
        <v>416</v>
      </c>
      <c r="E5" s="73" t="s">
        <v>58</v>
      </c>
      <c r="F5" s="74"/>
      <c r="G5" s="75"/>
    </row>
    <row r="6" ht="21.75" customHeight="1" spans="1:7">
      <c r="A6" s="76"/>
      <c r="B6" s="76"/>
      <c r="C6" s="76"/>
      <c r="D6" s="77"/>
      <c r="E6" s="78" t="str">
        <f>"2025"&amp;"年"</f>
        <v>2025年</v>
      </c>
      <c r="F6" s="72" t="str">
        <f>("2025"+1)&amp;"年"</f>
        <v>2026年</v>
      </c>
      <c r="G6" s="72" t="str">
        <f>("2025"+2)&amp;"年"</f>
        <v>2027年</v>
      </c>
    </row>
    <row r="7" ht="40.5" customHeight="1" spans="1:7">
      <c r="A7" s="79"/>
      <c r="B7" s="79"/>
      <c r="C7" s="79"/>
      <c r="D7" s="80"/>
      <c r="E7" s="81"/>
      <c r="F7" s="80" t="s">
        <v>57</v>
      </c>
      <c r="G7" s="80"/>
    </row>
    <row r="8" ht="15" customHeight="1" spans="1:7">
      <c r="A8" s="82">
        <v>1</v>
      </c>
      <c r="B8" s="82">
        <v>2</v>
      </c>
      <c r="C8" s="82">
        <v>3</v>
      </c>
      <c r="D8" s="82">
        <v>4</v>
      </c>
      <c r="E8" s="82">
        <v>5</v>
      </c>
      <c r="F8" s="82">
        <v>6</v>
      </c>
      <c r="G8" s="82">
        <v>7</v>
      </c>
    </row>
    <row r="9" ht="17.25" customHeight="1" spans="1:7">
      <c r="A9" s="83" t="s">
        <v>70</v>
      </c>
      <c r="B9" s="84"/>
      <c r="C9" s="84"/>
      <c r="D9" s="83"/>
      <c r="E9" s="85">
        <v>250000</v>
      </c>
      <c r="F9" s="85"/>
      <c r="G9" s="85"/>
    </row>
    <row r="10" ht="18.75" customHeight="1" spans="1:7">
      <c r="A10" s="83"/>
      <c r="B10" s="83" t="s">
        <v>417</v>
      </c>
      <c r="C10" s="83" t="s">
        <v>282</v>
      </c>
      <c r="D10" s="83" t="s">
        <v>418</v>
      </c>
      <c r="E10" s="85">
        <v>100000</v>
      </c>
      <c r="F10" s="85"/>
      <c r="G10" s="85"/>
    </row>
    <row r="11" ht="18.75" customHeight="1" spans="1:7">
      <c r="A11" s="86"/>
      <c r="B11" s="83" t="s">
        <v>417</v>
      </c>
      <c r="C11" s="83" t="s">
        <v>284</v>
      </c>
      <c r="D11" s="83" t="s">
        <v>418</v>
      </c>
      <c r="E11" s="85">
        <v>100000</v>
      </c>
      <c r="F11" s="85"/>
      <c r="G11" s="85"/>
    </row>
    <row r="12" ht="18.75" customHeight="1" spans="1:7">
      <c r="A12" s="86"/>
      <c r="B12" s="83" t="s">
        <v>417</v>
      </c>
      <c r="C12" s="83" t="s">
        <v>286</v>
      </c>
      <c r="D12" s="83" t="s">
        <v>418</v>
      </c>
      <c r="E12" s="85">
        <v>50000</v>
      </c>
      <c r="F12" s="85"/>
      <c r="G12" s="85"/>
    </row>
    <row r="13" ht="18.75" customHeight="1" spans="1:7">
      <c r="A13" s="87" t="s">
        <v>55</v>
      </c>
      <c r="B13" s="88" t="s">
        <v>419</v>
      </c>
      <c r="C13" s="88"/>
      <c r="D13" s="89"/>
      <c r="E13" s="85">
        <v>250000</v>
      </c>
      <c r="F13" s="85"/>
      <c r="G13" s="85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N22" sqref="N22"/>
    </sheetView>
  </sheetViews>
  <sheetFormatPr defaultColWidth="9" defaultRowHeight="13.5"/>
  <cols>
    <col min="8" max="8" width="12.75" customWidth="1"/>
    <col min="9" max="9" width="13" customWidth="1"/>
  </cols>
  <sheetData>
    <row r="1" ht="14.25" spans="1:10">
      <c r="A1" s="1" t="s">
        <v>420</v>
      </c>
      <c r="B1" s="1"/>
      <c r="C1" s="1"/>
      <c r="D1" s="1"/>
      <c r="E1" s="1"/>
      <c r="F1" s="1"/>
      <c r="G1" s="1"/>
      <c r="H1" s="1"/>
      <c r="I1" s="1"/>
      <c r="J1" s="1"/>
    </row>
    <row r="2" ht="31.5" spans="1:10">
      <c r="A2" s="2" t="s">
        <v>421</v>
      </c>
      <c r="B2" s="3"/>
      <c r="C2" s="3"/>
      <c r="D2" s="3"/>
      <c r="E2" s="3"/>
      <c r="F2" s="3"/>
      <c r="G2" s="3"/>
      <c r="H2" s="3"/>
      <c r="I2" s="3"/>
      <c r="J2" s="3"/>
    </row>
    <row r="3" ht="31.5" spans="1:10">
      <c r="A3" s="4" t="s">
        <v>422</v>
      </c>
      <c r="B3" s="4"/>
      <c r="C3" s="5"/>
      <c r="D3" s="6"/>
      <c r="E3" s="6"/>
      <c r="F3" s="6"/>
      <c r="G3" s="6"/>
      <c r="H3" s="6"/>
      <c r="I3" s="6"/>
      <c r="J3" s="52" t="s">
        <v>1</v>
      </c>
    </row>
    <row r="4" spans="1:10">
      <c r="A4" s="7" t="s">
        <v>423</v>
      </c>
      <c r="B4" s="8" t="s">
        <v>71</v>
      </c>
      <c r="C4" s="9"/>
      <c r="D4" s="9"/>
      <c r="E4" s="10"/>
      <c r="F4" s="11" t="s">
        <v>424</v>
      </c>
      <c r="G4" s="10"/>
      <c r="H4" s="12" t="s">
        <v>70</v>
      </c>
      <c r="I4" s="9"/>
      <c r="J4" s="10"/>
    </row>
    <row r="5" spans="1:10">
      <c r="A5" s="13" t="s">
        <v>425</v>
      </c>
      <c r="B5" s="14"/>
      <c r="C5" s="14"/>
      <c r="D5" s="14"/>
      <c r="E5" s="14"/>
      <c r="F5" s="14"/>
      <c r="G5" s="14"/>
      <c r="H5" s="14"/>
      <c r="I5" s="53"/>
      <c r="J5" s="54" t="s">
        <v>426</v>
      </c>
    </row>
    <row r="6" ht="27" spans="1:10">
      <c r="A6" s="15" t="s">
        <v>427</v>
      </c>
      <c r="B6" s="16" t="s">
        <v>428</v>
      </c>
      <c r="C6" s="17" t="s">
        <v>429</v>
      </c>
      <c r="D6" s="18"/>
      <c r="E6" s="18"/>
      <c r="F6" s="18"/>
      <c r="G6" s="18"/>
      <c r="H6" s="18"/>
      <c r="I6" s="39"/>
      <c r="J6" s="55" t="s">
        <v>430</v>
      </c>
    </row>
    <row r="7" ht="189" customHeight="1" spans="1:10">
      <c r="A7" s="19"/>
      <c r="B7" s="16" t="s">
        <v>431</v>
      </c>
      <c r="C7" s="17" t="s">
        <v>432</v>
      </c>
      <c r="D7" s="18"/>
      <c r="E7" s="18"/>
      <c r="F7" s="18"/>
      <c r="G7" s="18"/>
      <c r="H7" s="18"/>
      <c r="I7" s="39"/>
      <c r="J7" s="55" t="s">
        <v>433</v>
      </c>
    </row>
    <row r="8" ht="162" spans="1:10">
      <c r="A8" s="16" t="s">
        <v>434</v>
      </c>
      <c r="B8" s="20" t="s">
        <v>435</v>
      </c>
      <c r="C8" s="21" t="s">
        <v>436</v>
      </c>
      <c r="D8" s="22"/>
      <c r="E8" s="22"/>
      <c r="F8" s="22"/>
      <c r="G8" s="22"/>
      <c r="H8" s="22"/>
      <c r="I8" s="56"/>
      <c r="J8" s="57" t="s">
        <v>437</v>
      </c>
    </row>
    <row r="9" spans="1:10">
      <c r="A9" s="23" t="s">
        <v>438</v>
      </c>
      <c r="B9" s="24"/>
      <c r="C9" s="24"/>
      <c r="D9" s="24"/>
      <c r="E9" s="24"/>
      <c r="F9" s="24"/>
      <c r="G9" s="24"/>
      <c r="H9" s="24"/>
      <c r="I9" s="24"/>
      <c r="J9" s="58"/>
    </row>
    <row r="10" spans="1:10">
      <c r="A10" s="25" t="s">
        <v>439</v>
      </c>
      <c r="B10" s="26"/>
      <c r="C10" s="27" t="s">
        <v>440</v>
      </c>
      <c r="D10" s="28"/>
      <c r="E10" s="28"/>
      <c r="F10" s="28" t="s">
        <v>441</v>
      </c>
      <c r="G10" s="29"/>
      <c r="H10" s="13" t="s">
        <v>442</v>
      </c>
      <c r="I10" s="14"/>
      <c r="J10" s="53"/>
    </row>
    <row r="11" spans="1:10">
      <c r="A11" s="30"/>
      <c r="B11" s="31"/>
      <c r="C11" s="32"/>
      <c r="D11" s="33"/>
      <c r="E11" s="33"/>
      <c r="F11" s="33"/>
      <c r="G11" s="34"/>
      <c r="H11" s="16" t="s">
        <v>443</v>
      </c>
      <c r="I11" s="16" t="s">
        <v>444</v>
      </c>
      <c r="J11" s="16" t="s">
        <v>445</v>
      </c>
    </row>
    <row r="12" spans="1:10">
      <c r="A12" s="35" t="s">
        <v>55</v>
      </c>
      <c r="B12" s="36"/>
      <c r="C12" s="36"/>
      <c r="D12" s="36"/>
      <c r="E12" s="36"/>
      <c r="F12" s="36"/>
      <c r="G12" s="37"/>
      <c r="H12" s="38">
        <v>3598794.78</v>
      </c>
      <c r="I12" s="38">
        <v>3598794.78</v>
      </c>
      <c r="J12" s="38"/>
    </row>
    <row r="13" spans="1:10">
      <c r="A13" s="17" t="s">
        <v>446</v>
      </c>
      <c r="B13" s="39"/>
      <c r="C13" s="17" t="s">
        <v>447</v>
      </c>
      <c r="D13" s="18"/>
      <c r="E13" s="18"/>
      <c r="F13" s="18"/>
      <c r="G13" s="39"/>
      <c r="H13" s="38">
        <v>3598794.78</v>
      </c>
      <c r="I13" s="38">
        <v>3598794.78</v>
      </c>
      <c r="J13" s="59"/>
    </row>
    <row r="14" spans="1:10">
      <c r="A14" s="40" t="s">
        <v>448</v>
      </c>
      <c r="B14" s="41"/>
      <c r="C14" s="41"/>
      <c r="D14" s="41"/>
      <c r="E14" s="41"/>
      <c r="F14" s="41"/>
      <c r="G14" s="41"/>
      <c r="H14" s="41"/>
      <c r="I14" s="41"/>
      <c r="J14" s="60"/>
    </row>
    <row r="15" spans="1:10">
      <c r="A15" s="42" t="s">
        <v>449</v>
      </c>
      <c r="B15" s="43"/>
      <c r="C15" s="43"/>
      <c r="D15" s="43"/>
      <c r="E15" s="43"/>
      <c r="F15" s="43"/>
      <c r="G15" s="44"/>
      <c r="H15" s="45" t="s">
        <v>450</v>
      </c>
      <c r="I15" s="61" t="s">
        <v>296</v>
      </c>
      <c r="J15" s="45" t="s">
        <v>451</v>
      </c>
    </row>
    <row r="16" ht="14.25" spans="1:10">
      <c r="A16" s="46" t="s">
        <v>289</v>
      </c>
      <c r="B16" s="46" t="s">
        <v>452</v>
      </c>
      <c r="C16" s="47" t="s">
        <v>291</v>
      </c>
      <c r="D16" s="47" t="s">
        <v>292</v>
      </c>
      <c r="E16" s="47" t="s">
        <v>293</v>
      </c>
      <c r="F16" s="47" t="s">
        <v>294</v>
      </c>
      <c r="G16" s="47" t="s">
        <v>295</v>
      </c>
      <c r="H16" s="48"/>
      <c r="I16" s="48"/>
      <c r="J16" s="48"/>
    </row>
    <row r="17" spans="1:10">
      <c r="A17" s="49" t="s">
        <v>298</v>
      </c>
      <c r="B17" s="49" t="s">
        <v>419</v>
      </c>
      <c r="C17" s="50" t="s">
        <v>419</v>
      </c>
      <c r="D17" s="49" t="s">
        <v>419</v>
      </c>
      <c r="E17" s="49" t="s">
        <v>419</v>
      </c>
      <c r="F17" s="49" t="s">
        <v>419</v>
      </c>
      <c r="G17" s="49" t="s">
        <v>419</v>
      </c>
      <c r="H17" s="51" t="s">
        <v>419</v>
      </c>
      <c r="I17" s="62" t="s">
        <v>419</v>
      </c>
      <c r="J17" s="51" t="s">
        <v>419</v>
      </c>
    </row>
    <row r="18" spans="1:10">
      <c r="A18" s="49" t="s">
        <v>419</v>
      </c>
      <c r="B18" s="49" t="s">
        <v>299</v>
      </c>
      <c r="C18" s="50" t="s">
        <v>419</v>
      </c>
      <c r="D18" s="49" t="s">
        <v>419</v>
      </c>
      <c r="E18" s="49" t="s">
        <v>419</v>
      </c>
      <c r="F18" s="49" t="s">
        <v>419</v>
      </c>
      <c r="G18" s="49" t="s">
        <v>419</v>
      </c>
      <c r="H18" s="51" t="s">
        <v>419</v>
      </c>
      <c r="I18" s="62" t="s">
        <v>419</v>
      </c>
      <c r="J18" s="51" t="s">
        <v>419</v>
      </c>
    </row>
    <row r="19" ht="45" spans="1:10">
      <c r="A19" s="49" t="s">
        <v>419</v>
      </c>
      <c r="B19" s="49" t="s">
        <v>419</v>
      </c>
      <c r="C19" s="50" t="s">
        <v>453</v>
      </c>
      <c r="D19" s="49" t="s">
        <v>306</v>
      </c>
      <c r="E19" s="49" t="s">
        <v>454</v>
      </c>
      <c r="F19" s="49" t="s">
        <v>455</v>
      </c>
      <c r="G19" s="49" t="s">
        <v>303</v>
      </c>
      <c r="H19" s="51" t="s">
        <v>87</v>
      </c>
      <c r="I19" s="62" t="s">
        <v>453</v>
      </c>
      <c r="J19" s="51" t="s">
        <v>456</v>
      </c>
    </row>
    <row r="20" ht="33.75" spans="1:10">
      <c r="A20" s="49" t="s">
        <v>419</v>
      </c>
      <c r="B20" s="49" t="s">
        <v>419</v>
      </c>
      <c r="C20" s="50" t="s">
        <v>457</v>
      </c>
      <c r="D20" s="49" t="s">
        <v>306</v>
      </c>
      <c r="E20" s="49" t="s">
        <v>94</v>
      </c>
      <c r="F20" s="49" t="s">
        <v>302</v>
      </c>
      <c r="G20" s="49" t="s">
        <v>303</v>
      </c>
      <c r="H20" s="51" t="s">
        <v>87</v>
      </c>
      <c r="I20" s="62" t="s">
        <v>457</v>
      </c>
      <c r="J20" s="51" t="s">
        <v>456</v>
      </c>
    </row>
    <row r="21" ht="33.75" spans="1:10">
      <c r="A21" s="49" t="s">
        <v>419</v>
      </c>
      <c r="B21" s="49" t="s">
        <v>419</v>
      </c>
      <c r="C21" s="50" t="s">
        <v>458</v>
      </c>
      <c r="D21" s="49" t="s">
        <v>306</v>
      </c>
      <c r="E21" s="49" t="s">
        <v>459</v>
      </c>
      <c r="F21" s="49" t="s">
        <v>460</v>
      </c>
      <c r="G21" s="49" t="s">
        <v>303</v>
      </c>
      <c r="H21" s="51" t="s">
        <v>87</v>
      </c>
      <c r="I21" s="62" t="s">
        <v>458</v>
      </c>
      <c r="J21" s="51" t="s">
        <v>456</v>
      </c>
    </row>
    <row r="22" ht="33.75" spans="1:10">
      <c r="A22" s="49" t="s">
        <v>419</v>
      </c>
      <c r="B22" s="49" t="s">
        <v>419</v>
      </c>
      <c r="C22" s="50" t="s">
        <v>461</v>
      </c>
      <c r="D22" s="49" t="s">
        <v>306</v>
      </c>
      <c r="E22" s="49" t="s">
        <v>462</v>
      </c>
      <c r="F22" s="49" t="s">
        <v>463</v>
      </c>
      <c r="G22" s="49" t="s">
        <v>303</v>
      </c>
      <c r="H22" s="51" t="s">
        <v>87</v>
      </c>
      <c r="I22" s="62" t="s">
        <v>461</v>
      </c>
      <c r="J22" s="51" t="s">
        <v>456</v>
      </c>
    </row>
    <row r="23" ht="45" spans="1:10">
      <c r="A23" s="49" t="s">
        <v>419</v>
      </c>
      <c r="B23" s="49" t="s">
        <v>419</v>
      </c>
      <c r="C23" s="50" t="s">
        <v>464</v>
      </c>
      <c r="D23" s="49" t="s">
        <v>306</v>
      </c>
      <c r="E23" s="49" t="s">
        <v>92</v>
      </c>
      <c r="F23" s="49" t="s">
        <v>302</v>
      </c>
      <c r="G23" s="49" t="s">
        <v>303</v>
      </c>
      <c r="H23" s="51" t="s">
        <v>87</v>
      </c>
      <c r="I23" s="62" t="s">
        <v>465</v>
      </c>
      <c r="J23" s="51" t="s">
        <v>456</v>
      </c>
    </row>
    <row r="24" ht="33.75" spans="1:10">
      <c r="A24" s="49" t="s">
        <v>419</v>
      </c>
      <c r="B24" s="49" t="s">
        <v>419</v>
      </c>
      <c r="C24" s="50" t="s">
        <v>466</v>
      </c>
      <c r="D24" s="49" t="s">
        <v>306</v>
      </c>
      <c r="E24" s="49" t="s">
        <v>467</v>
      </c>
      <c r="F24" s="49" t="s">
        <v>308</v>
      </c>
      <c r="G24" s="49" t="s">
        <v>303</v>
      </c>
      <c r="H24" s="51" t="s">
        <v>87</v>
      </c>
      <c r="I24" s="62" t="s">
        <v>466</v>
      </c>
      <c r="J24" s="51" t="s">
        <v>456</v>
      </c>
    </row>
    <row r="25" ht="33.75" spans="1:10">
      <c r="A25" s="49" t="s">
        <v>419</v>
      </c>
      <c r="B25" s="49" t="s">
        <v>419</v>
      </c>
      <c r="C25" s="50" t="s">
        <v>468</v>
      </c>
      <c r="D25" s="49" t="s">
        <v>306</v>
      </c>
      <c r="E25" s="49" t="s">
        <v>337</v>
      </c>
      <c r="F25" s="49" t="s">
        <v>308</v>
      </c>
      <c r="G25" s="49" t="s">
        <v>303</v>
      </c>
      <c r="H25" s="51" t="s">
        <v>87</v>
      </c>
      <c r="I25" s="62" t="s">
        <v>468</v>
      </c>
      <c r="J25" s="51" t="s">
        <v>456</v>
      </c>
    </row>
    <row r="26" ht="33.75" spans="1:10">
      <c r="A26" s="49" t="s">
        <v>419</v>
      </c>
      <c r="B26" s="49" t="s">
        <v>419</v>
      </c>
      <c r="C26" s="50" t="s">
        <v>469</v>
      </c>
      <c r="D26" s="49" t="s">
        <v>306</v>
      </c>
      <c r="E26" s="49" t="s">
        <v>322</v>
      </c>
      <c r="F26" s="49" t="s">
        <v>470</v>
      </c>
      <c r="G26" s="49" t="s">
        <v>303</v>
      </c>
      <c r="H26" s="51" t="s">
        <v>87</v>
      </c>
      <c r="I26" s="62" t="s">
        <v>469</v>
      </c>
      <c r="J26" s="51" t="s">
        <v>456</v>
      </c>
    </row>
    <row r="27" spans="1:10">
      <c r="A27" s="49" t="s">
        <v>419</v>
      </c>
      <c r="B27" s="49" t="s">
        <v>314</v>
      </c>
      <c r="C27" s="50" t="s">
        <v>419</v>
      </c>
      <c r="D27" s="49" t="s">
        <v>419</v>
      </c>
      <c r="E27" s="49" t="s">
        <v>419</v>
      </c>
      <c r="F27" s="49" t="s">
        <v>419</v>
      </c>
      <c r="G27" s="49" t="s">
        <v>419</v>
      </c>
      <c r="H27" s="51" t="s">
        <v>419</v>
      </c>
      <c r="I27" s="62" t="s">
        <v>419</v>
      </c>
      <c r="J27" s="51" t="s">
        <v>419</v>
      </c>
    </row>
    <row r="28" ht="33.75" spans="1:10">
      <c r="A28" s="49" t="s">
        <v>419</v>
      </c>
      <c r="B28" s="49" t="s">
        <v>419</v>
      </c>
      <c r="C28" s="50" t="s">
        <v>471</v>
      </c>
      <c r="D28" s="49" t="s">
        <v>306</v>
      </c>
      <c r="E28" s="49" t="s">
        <v>316</v>
      </c>
      <c r="F28" s="49" t="s">
        <v>317</v>
      </c>
      <c r="G28" s="49" t="s">
        <v>324</v>
      </c>
      <c r="H28" s="51" t="s">
        <v>92</v>
      </c>
      <c r="I28" s="62" t="s">
        <v>472</v>
      </c>
      <c r="J28" s="51" t="s">
        <v>472</v>
      </c>
    </row>
    <row r="29" spans="1:10">
      <c r="A29" s="49" t="s">
        <v>419</v>
      </c>
      <c r="B29" s="49" t="s">
        <v>473</v>
      </c>
      <c r="C29" s="50" t="s">
        <v>419</v>
      </c>
      <c r="D29" s="49" t="s">
        <v>419</v>
      </c>
      <c r="E29" s="49" t="s">
        <v>419</v>
      </c>
      <c r="F29" s="49" t="s">
        <v>419</v>
      </c>
      <c r="G29" s="49" t="s">
        <v>419</v>
      </c>
      <c r="H29" s="51" t="s">
        <v>419</v>
      </c>
      <c r="I29" s="62" t="s">
        <v>419</v>
      </c>
      <c r="J29" s="51" t="s">
        <v>419</v>
      </c>
    </row>
    <row r="30" ht="157.5" spans="1:10">
      <c r="A30" s="49" t="s">
        <v>419</v>
      </c>
      <c r="B30" s="49" t="s">
        <v>419</v>
      </c>
      <c r="C30" s="50" t="s">
        <v>474</v>
      </c>
      <c r="D30" s="49" t="s">
        <v>306</v>
      </c>
      <c r="E30" s="49" t="s">
        <v>475</v>
      </c>
      <c r="F30" s="49" t="s">
        <v>470</v>
      </c>
      <c r="G30" s="49" t="s">
        <v>303</v>
      </c>
      <c r="H30" s="51" t="s">
        <v>87</v>
      </c>
      <c r="I30" s="62" t="s">
        <v>434</v>
      </c>
      <c r="J30" s="51" t="s">
        <v>476</v>
      </c>
    </row>
    <row r="31" ht="202.5" spans="1:10">
      <c r="A31" s="49" t="s">
        <v>419</v>
      </c>
      <c r="B31" s="49" t="s">
        <v>419</v>
      </c>
      <c r="C31" s="50" t="s">
        <v>477</v>
      </c>
      <c r="D31" s="49" t="s">
        <v>306</v>
      </c>
      <c r="E31" s="49" t="s">
        <v>97</v>
      </c>
      <c r="F31" s="49" t="s">
        <v>478</v>
      </c>
      <c r="G31" s="49" t="s">
        <v>303</v>
      </c>
      <c r="H31" s="51" t="s">
        <v>87</v>
      </c>
      <c r="I31" s="62" t="s">
        <v>434</v>
      </c>
      <c r="J31" s="51" t="s">
        <v>476</v>
      </c>
    </row>
    <row r="32" ht="236.25" spans="1:10">
      <c r="A32" s="49" t="s">
        <v>419</v>
      </c>
      <c r="B32" s="49" t="s">
        <v>419</v>
      </c>
      <c r="C32" s="50" t="s">
        <v>479</v>
      </c>
      <c r="D32" s="49" t="s">
        <v>306</v>
      </c>
      <c r="E32" s="49" t="s">
        <v>92</v>
      </c>
      <c r="F32" s="49" t="s">
        <v>480</v>
      </c>
      <c r="G32" s="49" t="s">
        <v>303</v>
      </c>
      <c r="H32" s="51" t="s">
        <v>87</v>
      </c>
      <c r="I32" s="62" t="s">
        <v>434</v>
      </c>
      <c r="J32" s="51" t="s">
        <v>476</v>
      </c>
    </row>
    <row r="33" ht="157.5" spans="1:10">
      <c r="A33" s="49" t="s">
        <v>419</v>
      </c>
      <c r="B33" s="49" t="s">
        <v>419</v>
      </c>
      <c r="C33" s="50" t="s">
        <v>481</v>
      </c>
      <c r="D33" s="49" t="s">
        <v>306</v>
      </c>
      <c r="E33" s="49" t="s">
        <v>92</v>
      </c>
      <c r="F33" s="49" t="s">
        <v>480</v>
      </c>
      <c r="G33" s="49" t="s">
        <v>303</v>
      </c>
      <c r="H33" s="51" t="s">
        <v>87</v>
      </c>
      <c r="I33" s="62" t="s">
        <v>434</v>
      </c>
      <c r="J33" s="51" t="s">
        <v>476</v>
      </c>
    </row>
    <row r="34" ht="45" spans="1:10">
      <c r="A34" s="49" t="s">
        <v>419</v>
      </c>
      <c r="B34" s="49" t="s">
        <v>419</v>
      </c>
      <c r="C34" s="50" t="s">
        <v>482</v>
      </c>
      <c r="D34" s="49" t="s">
        <v>306</v>
      </c>
      <c r="E34" s="49" t="s">
        <v>87</v>
      </c>
      <c r="F34" s="49" t="s">
        <v>480</v>
      </c>
      <c r="G34" s="49" t="s">
        <v>303</v>
      </c>
      <c r="H34" s="51" t="s">
        <v>87</v>
      </c>
      <c r="I34" s="62" t="s">
        <v>434</v>
      </c>
      <c r="J34" s="51" t="s">
        <v>476</v>
      </c>
    </row>
    <row r="35" ht="56.25" spans="1:10">
      <c r="A35" s="49" t="s">
        <v>419</v>
      </c>
      <c r="B35" s="49" t="s">
        <v>419</v>
      </c>
      <c r="C35" s="50" t="s">
        <v>483</v>
      </c>
      <c r="D35" s="49" t="s">
        <v>306</v>
      </c>
      <c r="E35" s="49" t="s">
        <v>94</v>
      </c>
      <c r="F35" s="49" t="s">
        <v>302</v>
      </c>
      <c r="G35" s="49" t="s">
        <v>303</v>
      </c>
      <c r="H35" s="51" t="s">
        <v>87</v>
      </c>
      <c r="I35" s="62" t="s">
        <v>434</v>
      </c>
      <c r="J35" s="51" t="s">
        <v>476</v>
      </c>
    </row>
    <row r="36" ht="45" spans="1:10">
      <c r="A36" s="49" t="s">
        <v>419</v>
      </c>
      <c r="B36" s="49" t="s">
        <v>419</v>
      </c>
      <c r="C36" s="50" t="s">
        <v>484</v>
      </c>
      <c r="D36" s="49" t="s">
        <v>306</v>
      </c>
      <c r="E36" s="49" t="s">
        <v>84</v>
      </c>
      <c r="F36" s="49" t="s">
        <v>302</v>
      </c>
      <c r="G36" s="49" t="s">
        <v>303</v>
      </c>
      <c r="H36" s="51" t="s">
        <v>87</v>
      </c>
      <c r="I36" s="62" t="s">
        <v>434</v>
      </c>
      <c r="J36" s="51" t="s">
        <v>476</v>
      </c>
    </row>
    <row r="37" ht="45" spans="1:10">
      <c r="A37" s="49" t="s">
        <v>419</v>
      </c>
      <c r="B37" s="49" t="s">
        <v>419</v>
      </c>
      <c r="C37" s="50" t="s">
        <v>485</v>
      </c>
      <c r="D37" s="49" t="s">
        <v>306</v>
      </c>
      <c r="E37" s="49" t="s">
        <v>92</v>
      </c>
      <c r="F37" s="49" t="s">
        <v>480</v>
      </c>
      <c r="G37" s="49" t="s">
        <v>303</v>
      </c>
      <c r="H37" s="51" t="s">
        <v>87</v>
      </c>
      <c r="I37" s="62" t="s">
        <v>434</v>
      </c>
      <c r="J37" s="51" t="s">
        <v>476</v>
      </c>
    </row>
    <row r="38" spans="1:10">
      <c r="A38" s="49" t="s">
        <v>319</v>
      </c>
      <c r="B38" s="49" t="s">
        <v>419</v>
      </c>
      <c r="C38" s="50" t="s">
        <v>419</v>
      </c>
      <c r="D38" s="49" t="s">
        <v>419</v>
      </c>
      <c r="E38" s="49" t="s">
        <v>419</v>
      </c>
      <c r="F38" s="49" t="s">
        <v>419</v>
      </c>
      <c r="G38" s="49" t="s">
        <v>419</v>
      </c>
      <c r="H38" s="51" t="s">
        <v>419</v>
      </c>
      <c r="I38" s="62" t="s">
        <v>419</v>
      </c>
      <c r="J38" s="51" t="s">
        <v>419</v>
      </c>
    </row>
    <row r="39" ht="22.5" spans="1:10">
      <c r="A39" s="49" t="s">
        <v>419</v>
      </c>
      <c r="B39" s="49" t="s">
        <v>486</v>
      </c>
      <c r="C39" s="50" t="s">
        <v>419</v>
      </c>
      <c r="D39" s="49" t="s">
        <v>419</v>
      </c>
      <c r="E39" s="49" t="s">
        <v>419</v>
      </c>
      <c r="F39" s="49" t="s">
        <v>419</v>
      </c>
      <c r="G39" s="49" t="s">
        <v>419</v>
      </c>
      <c r="H39" s="51" t="s">
        <v>419</v>
      </c>
      <c r="I39" s="62" t="s">
        <v>419</v>
      </c>
      <c r="J39" s="51" t="s">
        <v>419</v>
      </c>
    </row>
    <row r="40" ht="67.5" spans="1:10">
      <c r="A40" s="49" t="s">
        <v>419</v>
      </c>
      <c r="B40" s="49" t="s">
        <v>419</v>
      </c>
      <c r="C40" s="50" t="s">
        <v>487</v>
      </c>
      <c r="D40" s="49" t="s">
        <v>306</v>
      </c>
      <c r="E40" s="49" t="s">
        <v>329</v>
      </c>
      <c r="F40" s="49" t="s">
        <v>323</v>
      </c>
      <c r="G40" s="49" t="s">
        <v>324</v>
      </c>
      <c r="H40" s="51" t="s">
        <v>92</v>
      </c>
      <c r="I40" s="62" t="s">
        <v>488</v>
      </c>
      <c r="J40" s="51" t="s">
        <v>488</v>
      </c>
    </row>
    <row r="41" spans="1:10">
      <c r="A41" s="49" t="s">
        <v>326</v>
      </c>
      <c r="B41" s="49" t="s">
        <v>419</v>
      </c>
      <c r="C41" s="50" t="s">
        <v>419</v>
      </c>
      <c r="D41" s="49" t="s">
        <v>419</v>
      </c>
      <c r="E41" s="49" t="s">
        <v>419</v>
      </c>
      <c r="F41" s="49" t="s">
        <v>419</v>
      </c>
      <c r="G41" s="49" t="s">
        <v>419</v>
      </c>
      <c r="H41" s="51" t="s">
        <v>419</v>
      </c>
      <c r="I41" s="62" t="s">
        <v>419</v>
      </c>
      <c r="J41" s="51" t="s">
        <v>419</v>
      </c>
    </row>
    <row r="42" ht="22.5" spans="1:10">
      <c r="A42" s="49" t="s">
        <v>419</v>
      </c>
      <c r="B42" s="49" t="s">
        <v>489</v>
      </c>
      <c r="C42" s="50" t="s">
        <v>419</v>
      </c>
      <c r="D42" s="49" t="s">
        <v>419</v>
      </c>
      <c r="E42" s="49" t="s">
        <v>419</v>
      </c>
      <c r="F42" s="49" t="s">
        <v>419</v>
      </c>
      <c r="G42" s="49" t="s">
        <v>419</v>
      </c>
      <c r="H42" s="51" t="s">
        <v>419</v>
      </c>
      <c r="I42" s="62" t="s">
        <v>419</v>
      </c>
      <c r="J42" s="51" t="s">
        <v>419</v>
      </c>
    </row>
    <row r="43" ht="22.5" spans="1:10">
      <c r="A43" s="49" t="s">
        <v>419</v>
      </c>
      <c r="B43" s="49" t="s">
        <v>419</v>
      </c>
      <c r="C43" s="50" t="s">
        <v>327</v>
      </c>
      <c r="D43" s="49" t="s">
        <v>306</v>
      </c>
      <c r="E43" s="49">
        <v>99</v>
      </c>
      <c r="F43" s="49" t="s">
        <v>323</v>
      </c>
      <c r="G43" s="49" t="s">
        <v>324</v>
      </c>
      <c r="H43" s="51" t="s">
        <v>92</v>
      </c>
      <c r="I43" s="62" t="s">
        <v>488</v>
      </c>
      <c r="J43" s="51" t="s">
        <v>488</v>
      </c>
    </row>
  </sheetData>
  <mergeCells count="23">
    <mergeCell ref="A1:J1"/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部门新增资产配置表10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2025-03-13T07:25:00Z</dcterms:created>
  <dcterms:modified xsi:type="dcterms:W3CDTF">2025-03-17T03:17:26Z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A79DE93CE3EC46ED86A5EC87B17A2AC0</vt:lpwstr>
  </property>
</Properties>
</file>