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9月份" sheetId="7" r:id="rId1"/>
  </sheets>
  <definedNames>
    <definedName name="_xlnm.Print_Area" localSheetId="0">'9月份'!$A$1:$U$26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<sst xmlns="http://schemas.openxmlformats.org/spreadsheetml/2006/main" count="44" uniqueCount="44">
  <si>
    <t>附件1                                                     昆明市、县、乡政务（便民）服务中心运行情况统计表（2025年2月）</t>
  </si>
  <si>
    <t>区域</t>
  </si>
  <si>
    <t>单位</t>
  </si>
  <si>
    <t>进驻部门(个)</t>
  </si>
  <si>
    <t>综合受理窗口(个)</t>
  </si>
  <si>
    <t>部门窗口(个)</t>
  </si>
  <si>
    <t>老年人服务窗口(个)</t>
  </si>
  <si>
    <t>高效办成一件事窗口（个）</t>
  </si>
  <si>
    <t>惠企服务专区/窗口（个）</t>
  </si>
  <si>
    <t>本级承接事项（个）</t>
  </si>
  <si>
    <t>大厅进驻事项（个）</t>
  </si>
  <si>
    <r>
      <rPr>
        <sz val="12"/>
        <color theme="1"/>
        <rFont val="宋体"/>
        <charset val="134"/>
      </rPr>
      <t>应进事项比例（</t>
    </r>
    <r>
      <rPr>
        <sz val="12"/>
        <color theme="1"/>
        <rFont val="Times New Roman"/>
        <charset val="134"/>
      </rPr>
      <t>%</t>
    </r>
    <r>
      <rPr>
        <sz val="12"/>
        <color theme="1"/>
        <rFont val="宋体"/>
        <charset val="134"/>
      </rPr>
      <t>）</t>
    </r>
  </si>
  <si>
    <t>法定办理时限（工作日）</t>
  </si>
  <si>
    <t>承诺办理时限（工作日）</t>
  </si>
  <si>
    <t>提速率(%)</t>
  </si>
  <si>
    <t>受理件数</t>
  </si>
  <si>
    <t>办结件数</t>
  </si>
  <si>
    <t>跨区域通办受理件数</t>
  </si>
  <si>
    <t>跨区域通办办结件数</t>
  </si>
  <si>
    <t>咨询数</t>
  </si>
  <si>
    <t>事项评价覆盖率（仅县区填）</t>
  </si>
  <si>
    <t>禄劝县政务服务中心</t>
  </si>
  <si>
    <t>县区级合计</t>
  </si>
  <si>
    <t>禄劝县</t>
  </si>
  <si>
    <t>中屏镇便民服务中心</t>
  </si>
  <si>
    <t>乌东德镇便民服务中心</t>
  </si>
  <si>
    <t>九龙镇便民服务中心</t>
  </si>
  <si>
    <t>云龙乡便民服务中心</t>
  </si>
  <si>
    <t>则黑乡便民服务中心</t>
  </si>
  <si>
    <t>团街镇便民服务中心</t>
  </si>
  <si>
    <t>屏山街道便民服务中心</t>
  </si>
  <si>
    <t>撒营盘镇便民服务中心</t>
  </si>
  <si>
    <t>汤郎乡便民服务中心</t>
  </si>
  <si>
    <t>皎平渡镇便民服务中心</t>
  </si>
  <si>
    <t>翠华镇便民服务中心</t>
  </si>
  <si>
    <t>茂山镇便民服务中心</t>
  </si>
  <si>
    <t>马鹿塘乡便民服务中心</t>
  </si>
  <si>
    <t>乌蒙乡便民服务中心</t>
  </si>
  <si>
    <t>转龙镇便民服务中心</t>
  </si>
  <si>
    <t>雪山乡便民服务中心</t>
  </si>
  <si>
    <t>崇德街道便民服务中心</t>
  </si>
  <si>
    <t>乡镇（街道）合计</t>
  </si>
  <si>
    <t>全市合计</t>
  </si>
  <si>
    <t>说明：1.此表为季度报，数据统计截止时间为每季度最后一天，于次月2日前填报。其中：填报二季度、四季度统计情况时，须报半年和全年统计情况。                          
      2.此表填至乡镇（街道）以上，各县（市、区）负责所辖乡镇（街道）服务中心运行情况数据汇总填报工作。
　　  3.此表目前作为市级政务服务专项工使用，各县（市、区）务必确保数据真实、准确，如有变动请及时调整。
　　  4.填表人和联络员可为同一人，须确保电话畅通，以便核对数据。
      5.提速率=（法定时限-承诺时限）÷法定时限×100%。
      6.法定时限和承诺时限统计以省事项管理平台推送的本级承接全部政务服务事项所列数字相加为准。                                                                                                                                                                                        
      7.跨区域通办指跨县区或跨市或跨省办理的事项办件数，政务服务事项评价覆盖率仅需填写县区级（标灰格子）。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</si>
</sst>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theme="1"/>
      <name val="宋体"/>
      <charset val="134"/>
    </font>
    <font>
      <sz val="12"/>
      <color theme="1"/>
      <name val="Times New Roman"/>
      <charset val="134"/>
    </font>
    <font>
      <sz val="12"/>
      <color theme="1"/>
      <name val="宋体"/>
      <charset val="134"/>
      <scheme val="minor"/>
    </font>
    <font>
      <sz val="12"/>
      <name val="Times New Roman"/>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0"/>
      <name val="Arial"/>
      <charset val="0"/>
    </font>
    <font>
      <sz val="9"/>
      <name val="宋体"/>
      <charset val="134"/>
    </font>
    <font>
      <sz val="12"/>
      <color indexed="8"/>
      <name val="宋体"/>
      <charset val="134"/>
    </font>
    <font>
      <sz val="11"/>
      <color theme="1"/>
      <name val="宋体"/>
      <charset val="134"/>
      <scheme val="minor"/>
    </font>
    <font>
      <sz val="10"/>
      <name val="Arial"/>
      <charset val="134"/>
    </font>
  </fonts>
  <fills count="27">
    <fill>
      <patternFill patternType="none"/>
    </fill>
    <fill>
      <patternFill patternType="gray125"/>
    </fill>
    <fill>
      <patternFill patternType="solid">
        <fgColor rgb="FFFFFF00"/>
        <bgColor indexed="64"/>
      </patternFill>
    </fill>
    <fill>
      <patternFill patternType="solid">
        <fgColor theme="8" tint="0.6"/>
        <bgColor indexed="64"/>
      </patternFill>
    </fill>
    <fill>
      <patternFill patternType="solid">
        <fgColor theme="7" tint="0.8"/>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0" fillId="5"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6" borderId="13" applyNumberFormat="0" applyAlignment="0" applyProtection="0">
      <alignment vertical="center"/>
    </xf>
    <xf numFmtId="0" fontId="14" fillId="7" borderId="14" applyNumberFormat="0" applyAlignment="0" applyProtection="0">
      <alignment vertical="center"/>
    </xf>
    <xf numFmtId="0" fontId="15" fillId="7" borderId="13" applyNumberFormat="0" applyAlignment="0" applyProtection="0">
      <alignment vertical="center"/>
    </xf>
    <xf numFmtId="0" fontId="16" fillId="8"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0" borderId="0" applyNumberFormat="0" applyBorder="0" applyAlignment="0" applyProtection="0">
      <alignment vertical="center"/>
    </xf>
    <xf numFmtId="0" fontId="23"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9" borderId="0" applyNumberFormat="0" applyBorder="0" applyAlignment="0" applyProtection="0">
      <alignment vertical="center"/>
    </xf>
    <xf numFmtId="0" fontId="23"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2" fillId="20"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14" borderId="0" applyNumberFormat="0" applyBorder="0" applyAlignment="0" applyProtection="0">
      <alignment vertical="center"/>
    </xf>
    <xf numFmtId="0" fontId="22" fillId="22" borderId="0" applyNumberFormat="0" applyBorder="0" applyAlignment="0" applyProtection="0">
      <alignment vertical="center"/>
    </xf>
    <xf numFmtId="0" fontId="22" fillId="24" borderId="0" applyNumberFormat="0" applyBorder="0" applyAlignment="0" applyProtection="0">
      <alignment vertical="center"/>
    </xf>
    <xf numFmtId="0" fontId="23" fillId="6"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0" fillId="0" borderId="0">
      <alignment vertical="center"/>
    </xf>
    <xf numFmtId="0" fontId="23" fillId="0" borderId="0">
      <alignment vertical="center"/>
    </xf>
    <xf numFmtId="0" fontId="23" fillId="0" borderId="0">
      <alignment vertical="center"/>
    </xf>
    <xf numFmtId="0" fontId="24" fillId="0" borderId="0"/>
    <xf numFmtId="0" fontId="23" fillId="0" borderId="0">
      <alignment vertical="center"/>
    </xf>
    <xf numFmtId="0" fontId="23" fillId="0" borderId="0">
      <alignment vertical="center"/>
    </xf>
    <xf numFmtId="0" fontId="24" fillId="0" borderId="0"/>
    <xf numFmtId="0" fontId="25" fillId="0" borderId="0">
      <alignment vertical="center"/>
    </xf>
    <xf numFmtId="0" fontId="23" fillId="0" borderId="0">
      <alignment vertical="center"/>
    </xf>
    <xf numFmtId="0" fontId="26" fillId="0" borderId="0">
      <alignment vertical="center"/>
    </xf>
    <xf numFmtId="0" fontId="23" fillId="0" borderId="0">
      <alignment vertical="center"/>
    </xf>
    <xf numFmtId="0" fontId="23" fillId="0" borderId="0">
      <alignment vertical="center"/>
    </xf>
    <xf numFmtId="0" fontId="0" fillId="0" borderId="0">
      <alignment vertical="center"/>
    </xf>
    <xf numFmtId="0" fontId="25" fillId="0" borderId="0">
      <alignment vertical="center"/>
    </xf>
    <xf numFmtId="0" fontId="24" fillId="0" borderId="0"/>
    <xf numFmtId="0" fontId="0" fillId="0" borderId="0">
      <alignment vertical="center"/>
    </xf>
    <xf numFmtId="0" fontId="27" fillId="0" borderId="0">
      <alignment vertical="center"/>
    </xf>
    <xf numFmtId="0" fontId="0" fillId="0" borderId="0" applyProtection="0">
      <alignment vertical="center"/>
    </xf>
    <xf numFmtId="0" fontId="0" fillId="0" borderId="0">
      <alignment vertical="center"/>
    </xf>
    <xf numFmtId="0" fontId="23" fillId="0" borderId="0">
      <alignment vertical="center"/>
    </xf>
    <xf numFmtId="0" fontId="26"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3" fillId="0" borderId="0">
      <alignment vertical="center"/>
    </xf>
    <xf numFmtId="0" fontId="24" fillId="0" borderId="0"/>
    <xf numFmtId="0" fontId="27" fillId="0" borderId="0">
      <alignment vertical="center"/>
    </xf>
    <xf numFmtId="0" fontId="27" fillId="0" borderId="0">
      <alignment vertical="center"/>
    </xf>
    <xf numFmtId="0" fontId="23" fillId="0" borderId="0">
      <alignment vertical="center"/>
    </xf>
    <xf numFmtId="0" fontId="28" fillId="0" borderId="0"/>
    <xf numFmtId="0" fontId="23" fillId="0" borderId="0">
      <alignment vertical="center"/>
    </xf>
    <xf numFmtId="0" fontId="0" fillId="0" borderId="0" applyProtection="0">
      <alignment vertical="center"/>
    </xf>
    <xf numFmtId="0" fontId="27" fillId="0" borderId="0">
      <alignment vertical="center"/>
    </xf>
    <xf numFmtId="0" fontId="23" fillId="0" borderId="0">
      <alignment vertical="center"/>
    </xf>
    <xf numFmtId="0" fontId="23" fillId="0" borderId="0">
      <alignment vertical="center"/>
    </xf>
    <xf numFmtId="0" fontId="23" fillId="0" borderId="0">
      <alignment vertical="center"/>
    </xf>
    <xf numFmtId="0" fontId="24" fillId="0" borderId="0"/>
  </cellStyleXfs>
  <cellXfs count="53">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10" fontId="2" fillId="0" borderId="0" xfId="0" applyNumberFormat="1" applyFont="1" applyFill="1" applyAlignment="1">
      <alignment horizontal="center" vertical="center"/>
    </xf>
    <xf numFmtId="10" fontId="1" fillId="0" borderId="0" xfId="0" applyNumberFormat="1"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0" borderId="1" xfId="56" applyNumberFormat="1" applyFont="1" applyFill="1" applyBorder="1" applyAlignment="1" applyProtection="1">
      <alignment horizontal="center" vertical="center"/>
    </xf>
    <xf numFmtId="0" fontId="1" fillId="0" borderId="1" xfId="62"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0" borderId="2" xfId="56" applyNumberFormat="1" applyFont="1" applyFill="1" applyBorder="1" applyAlignment="1" applyProtection="1">
      <alignment horizontal="center" vertical="center"/>
    </xf>
    <xf numFmtId="0" fontId="1" fillId="0" borderId="5" xfId="56" applyNumberFormat="1" applyFont="1" applyFill="1" applyBorder="1" applyAlignment="1" applyProtection="1">
      <alignment horizontal="center" vertical="center"/>
    </xf>
    <xf numFmtId="0" fontId="1" fillId="0" borderId="3" xfId="56"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10" fontId="2" fillId="0" borderId="0" xfId="0" applyNumberFormat="1" applyFont="1" applyFill="1" applyAlignment="1" applyProtection="1">
      <alignment horizontal="center" vertical="center" wrapText="1"/>
    </xf>
    <xf numFmtId="10" fontId="1" fillId="0" borderId="0" xfId="0" applyNumberFormat="1" applyFont="1" applyFill="1" applyAlignment="1" applyProtection="1">
      <alignment horizontal="center" vertical="center" wrapText="1"/>
    </xf>
    <xf numFmtId="10" fontId="2" fillId="0" borderId="2" xfId="0" applyNumberFormat="1" applyFont="1" applyFill="1" applyBorder="1" applyAlignment="1" applyProtection="1">
      <alignment horizontal="center" vertical="center" wrapText="1"/>
    </xf>
    <xf numFmtId="10" fontId="1" fillId="0" borderId="2" xfId="0" applyNumberFormat="1" applyFont="1" applyFill="1" applyBorder="1" applyAlignment="1" applyProtection="1">
      <alignment horizontal="center" vertical="center" wrapText="1"/>
    </xf>
    <xf numFmtId="10" fontId="2" fillId="0" borderId="3" xfId="0" applyNumberFormat="1" applyFont="1" applyFill="1" applyBorder="1" applyAlignment="1" applyProtection="1">
      <alignment horizontal="center" vertical="center" wrapText="1"/>
    </xf>
    <xf numFmtId="10" fontId="1" fillId="0" borderId="3"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10"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0" fontId="2" fillId="3" borderId="1" xfId="0" applyNumberFormat="1" applyFont="1" applyFill="1" applyBorder="1" applyAlignment="1">
      <alignment horizontal="center" vertical="center"/>
    </xf>
    <xf numFmtId="10" fontId="1" fillId="0" borderId="1" xfId="3" applyNumberFormat="1" applyFont="1" applyFill="1" applyBorder="1" applyAlignment="1">
      <alignment horizontal="center" vertical="center"/>
    </xf>
    <xf numFmtId="0" fontId="3" fillId="0" borderId="1" xfId="0" applyFont="1" applyFill="1" applyBorder="1" applyAlignment="1">
      <alignment horizontal="center" vertical="center"/>
    </xf>
    <xf numFmtId="1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0"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10" fontId="2" fillId="0" borderId="6" xfId="0" applyNumberFormat="1" applyFont="1" applyFill="1" applyBorder="1" applyAlignment="1">
      <alignment horizontal="center" vertical="center" wrapText="1"/>
    </xf>
    <xf numFmtId="10" fontId="1" fillId="0" borderId="6"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1" fillId="0" borderId="7" xfId="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 fillId="0" borderId="8" xfId="0" applyFont="1" applyFill="1" applyBorder="1" applyAlignment="1" applyProtection="1">
      <alignment horizontal="center" vertical="center" wrapText="1"/>
    </xf>
    <xf numFmtId="9" fontId="4" fillId="0" borderId="0" xfId="0" applyNumberFormat="1" applyFont="1" applyFill="1" applyAlignment="1">
      <alignment horizontal="center" vertical="center"/>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9" xfId="51"/>
    <cellStyle name="常规_乡镇_21" xfId="52"/>
    <cellStyle name="常规 2 2 3 3" xfId="53"/>
    <cellStyle name="常规 2 2 2" xfId="54"/>
    <cellStyle name="常规_乡镇_9" xfId="55"/>
    <cellStyle name="常规_Sheet4" xfId="56"/>
    <cellStyle name="常规 2 2 3 5" xfId="57"/>
    <cellStyle name="常规 3_市县乡" xfId="58"/>
    <cellStyle name="常规 2 6" xfId="59"/>
    <cellStyle name="常规 2" xfId="60"/>
    <cellStyle name="常规 3 5" xfId="61"/>
    <cellStyle name="常规_Sheet3" xfId="62"/>
    <cellStyle name="常规_乡镇_10" xfId="63"/>
    <cellStyle name="常规 3" xfId="64"/>
    <cellStyle name="常规 7" xfId="65"/>
    <cellStyle name="常规 3_中心工作数据表" xfId="66"/>
    <cellStyle name="常规 5" xfId="67"/>
    <cellStyle name="常规 4" xfId="68"/>
    <cellStyle name="常规_Sheet1" xfId="69"/>
    <cellStyle name="常规 3 2" xfId="70"/>
    <cellStyle name="常规 10 2" xfId="71"/>
    <cellStyle name="常规 10" xfId="72"/>
    <cellStyle name="常规 2 2" xfId="73"/>
    <cellStyle name="常规 11" xfId="74"/>
    <cellStyle name="常规 2 3" xfId="75"/>
    <cellStyle name="常规_乡镇_19" xfId="76"/>
    <cellStyle name="常规 6 2" xfId="77"/>
    <cellStyle name="常规 8" xfId="78"/>
    <cellStyle name="常规 2 4" xfId="79"/>
    <cellStyle name="常规乡镇19" xfId="80"/>
    <cellStyle name="常规 2 2 3" xfId="81"/>
    <cellStyle name="常规 3 5_三季度" xfId="82"/>
    <cellStyle name="常规 14" xfId="83"/>
    <cellStyle name="常规 2 2 3 4" xfId="84"/>
    <cellStyle name="常规 2 2 3 2" xfId="85"/>
    <cellStyle name="常规 13" xfId="86"/>
    <cellStyle name="常规_乡镇_8" xfId="87"/>
  </cellStyle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tabSelected="1" view="pageBreakPreview" zoomScaleNormal="100" topLeftCell="C1" workbookViewId="0">
      <pane ySplit="3" topLeftCell="A4" activePane="bottomLeft" state="frozen"/>
      <selection/>
      <selection pane="bottomLeft" activeCell="T28" sqref="T28"/>
    </sheetView>
  </sheetViews>
  <sheetFormatPr defaultColWidth="9" defaultRowHeight="15.75"/>
  <cols>
    <col min="1" max="2" width="9" style="2"/>
    <col min="3" max="3" width="28.0833333333333" style="2" customWidth="1"/>
    <col min="4" max="11" width="10.625" style="2" customWidth="1"/>
    <col min="12" max="12" width="10.625" style="3" customWidth="1"/>
    <col min="13" max="13" width="14.125" style="2" customWidth="1"/>
    <col min="14" max="14" width="15" style="2" customWidth="1"/>
    <col min="15" max="15" width="10.625" style="4" customWidth="1"/>
    <col min="16" max="20" width="10.625" style="2" customWidth="1"/>
    <col min="21" max="21" width="9.375" style="5"/>
    <col min="22" max="16384" width="9" style="5"/>
  </cols>
  <sheetData>
    <row r="1" ht="26" customHeight="1" spans="1:20">
      <c r="A1" s="6" t="s">
        <v>0</v>
      </c>
      <c r="B1" s="6"/>
      <c r="C1" s="6"/>
      <c r="D1" s="6"/>
      <c r="E1" s="6"/>
      <c r="F1" s="6"/>
      <c r="G1" s="6"/>
      <c r="H1" s="6"/>
      <c r="I1" s="6"/>
      <c r="J1" s="6"/>
      <c r="K1" s="6"/>
      <c r="L1" s="29"/>
      <c r="M1" s="6"/>
      <c r="N1" s="6"/>
      <c r="O1" s="30"/>
      <c r="P1" s="6"/>
      <c r="Q1" s="6"/>
      <c r="R1" s="6"/>
      <c r="S1" s="6"/>
      <c r="T1" s="6"/>
    </row>
    <row r="2" ht="14.25" spans="1:21">
      <c r="A2" s="7" t="s">
        <v>1</v>
      </c>
      <c r="B2" s="7"/>
      <c r="C2" s="8" t="s">
        <v>2</v>
      </c>
      <c r="D2" s="8" t="s">
        <v>3</v>
      </c>
      <c r="E2" s="8" t="s">
        <v>4</v>
      </c>
      <c r="F2" s="8" t="s">
        <v>5</v>
      </c>
      <c r="G2" s="8" t="s">
        <v>6</v>
      </c>
      <c r="H2" s="9" t="s">
        <v>7</v>
      </c>
      <c r="I2" s="9" t="s">
        <v>8</v>
      </c>
      <c r="J2" s="8" t="s">
        <v>9</v>
      </c>
      <c r="K2" s="8" t="s">
        <v>10</v>
      </c>
      <c r="L2" s="31" t="s">
        <v>11</v>
      </c>
      <c r="M2" s="8" t="s">
        <v>12</v>
      </c>
      <c r="N2" s="8" t="s">
        <v>13</v>
      </c>
      <c r="O2" s="32" t="s">
        <v>14</v>
      </c>
      <c r="P2" s="8" t="s">
        <v>15</v>
      </c>
      <c r="Q2" s="8" t="s">
        <v>16</v>
      </c>
      <c r="R2" s="8" t="s">
        <v>17</v>
      </c>
      <c r="S2" s="8" t="s">
        <v>18</v>
      </c>
      <c r="T2" s="49" t="s">
        <v>19</v>
      </c>
      <c r="U2" s="50" t="s">
        <v>20</v>
      </c>
    </row>
    <row r="3" ht="43" customHeight="1" spans="1:21">
      <c r="A3" s="7"/>
      <c r="B3" s="7"/>
      <c r="C3" s="10"/>
      <c r="D3" s="10"/>
      <c r="E3" s="10"/>
      <c r="F3" s="10"/>
      <c r="G3" s="10"/>
      <c r="H3" s="11"/>
      <c r="I3" s="11"/>
      <c r="J3" s="10"/>
      <c r="K3" s="10"/>
      <c r="L3" s="33"/>
      <c r="M3" s="10"/>
      <c r="N3" s="10"/>
      <c r="O3" s="34"/>
      <c r="P3" s="35"/>
      <c r="Q3" s="35"/>
      <c r="R3" s="35"/>
      <c r="S3" s="35"/>
      <c r="T3" s="51"/>
      <c r="U3" s="50"/>
    </row>
    <row r="4" s="1" customFormat="1" spans="1:21">
      <c r="A4" s="12"/>
      <c r="B4" s="12"/>
      <c r="C4" s="13" t="s">
        <v>21</v>
      </c>
      <c r="D4" s="14">
        <v>26</v>
      </c>
      <c r="E4" s="14">
        <v>6</v>
      </c>
      <c r="F4" s="14">
        <v>61</v>
      </c>
      <c r="G4" s="14">
        <v>1</v>
      </c>
      <c r="H4" s="15">
        <v>1</v>
      </c>
      <c r="I4" s="15">
        <v>1</v>
      </c>
      <c r="J4" s="14">
        <v>1577</v>
      </c>
      <c r="K4" s="14">
        <v>1331</v>
      </c>
      <c r="L4" s="36">
        <v>0.84</v>
      </c>
      <c r="M4" s="14">
        <v>24801</v>
      </c>
      <c r="N4" s="14">
        <v>2150</v>
      </c>
      <c r="O4" s="36">
        <v>0.9133</v>
      </c>
      <c r="P4" s="37">
        <v>29754</v>
      </c>
      <c r="Q4" s="37">
        <v>29754</v>
      </c>
      <c r="R4" s="14">
        <v>0</v>
      </c>
      <c r="S4" s="14">
        <v>0</v>
      </c>
      <c r="T4" s="14">
        <v>9320</v>
      </c>
      <c r="U4" s="52">
        <v>0.78</v>
      </c>
    </row>
    <row r="5" spans="1:21">
      <c r="A5" s="16" t="s">
        <v>22</v>
      </c>
      <c r="B5" s="16"/>
      <c r="C5" s="17"/>
      <c r="D5" s="18">
        <f>SUM(D4:D4)</f>
        <v>26</v>
      </c>
      <c r="E5" s="18">
        <f>SUM(E4:E4)</f>
        <v>6</v>
      </c>
      <c r="F5" s="18">
        <f>SUM(F4:F4)</f>
        <v>61</v>
      </c>
      <c r="G5" s="18">
        <f>SUM(G4:G4)</f>
        <v>1</v>
      </c>
      <c r="H5" s="18">
        <v>1</v>
      </c>
      <c r="I5" s="18">
        <v>1</v>
      </c>
      <c r="J5" s="18">
        <f>SUM(J4:J4)</f>
        <v>1577</v>
      </c>
      <c r="K5" s="18">
        <f>SUM(K4:K4)</f>
        <v>1331</v>
      </c>
      <c r="L5" s="38">
        <f>AVERAGE(L4:L4)</f>
        <v>0.84</v>
      </c>
      <c r="M5" s="18">
        <f>SUM(M4:M4)</f>
        <v>24801</v>
      </c>
      <c r="N5" s="18">
        <f>SUM(N4:N4)</f>
        <v>2150</v>
      </c>
      <c r="O5" s="38">
        <f>AVERAGE(O4:O4)</f>
        <v>0.9133</v>
      </c>
      <c r="P5" s="37">
        <v>29754</v>
      </c>
      <c r="Q5" s="37">
        <v>29754</v>
      </c>
      <c r="R5" s="18">
        <f>S4</f>
        <v>0</v>
      </c>
      <c r="S5" s="18">
        <f>SUM(S4:S4)</f>
        <v>0</v>
      </c>
      <c r="T5" s="14">
        <v>9320</v>
      </c>
      <c r="U5" s="38">
        <v>0.78</v>
      </c>
    </row>
    <row r="6" s="1" customFormat="1" spans="1:20">
      <c r="A6" s="12"/>
      <c r="B6" s="19" t="s">
        <v>23</v>
      </c>
      <c r="C6" s="14" t="s">
        <v>24</v>
      </c>
      <c r="D6" s="14">
        <v>7</v>
      </c>
      <c r="E6" s="14">
        <v>1</v>
      </c>
      <c r="F6" s="14">
        <v>7</v>
      </c>
      <c r="G6" s="14">
        <v>1</v>
      </c>
      <c r="H6" s="15">
        <v>1</v>
      </c>
      <c r="I6" s="15">
        <v>1</v>
      </c>
      <c r="J6" s="14">
        <v>66</v>
      </c>
      <c r="K6" s="14">
        <v>66</v>
      </c>
      <c r="L6" s="39">
        <v>1</v>
      </c>
      <c r="M6" s="14">
        <v>1217</v>
      </c>
      <c r="N6" s="14">
        <v>395</v>
      </c>
      <c r="O6" s="36">
        <v>0.675</v>
      </c>
      <c r="P6" s="40">
        <v>202</v>
      </c>
      <c r="Q6" s="40">
        <v>202</v>
      </c>
      <c r="R6" s="14">
        <v>0</v>
      </c>
      <c r="S6" s="14">
        <v>0</v>
      </c>
      <c r="T6" s="15">
        <v>1320</v>
      </c>
    </row>
    <row r="7" s="1" customFormat="1" spans="1:20">
      <c r="A7" s="12"/>
      <c r="B7" s="20"/>
      <c r="C7" s="14" t="s">
        <v>25</v>
      </c>
      <c r="D7" s="14">
        <v>12</v>
      </c>
      <c r="E7" s="14">
        <v>1</v>
      </c>
      <c r="F7" s="14">
        <v>12</v>
      </c>
      <c r="G7" s="14">
        <v>1</v>
      </c>
      <c r="H7" s="15">
        <v>1</v>
      </c>
      <c r="I7" s="15">
        <v>1</v>
      </c>
      <c r="J7" s="14">
        <v>66</v>
      </c>
      <c r="K7" s="14">
        <v>66</v>
      </c>
      <c r="L7" s="39">
        <v>1</v>
      </c>
      <c r="M7" s="14">
        <v>1217</v>
      </c>
      <c r="N7" s="14">
        <v>395</v>
      </c>
      <c r="O7" s="36">
        <v>0.675</v>
      </c>
      <c r="P7" s="40">
        <v>139</v>
      </c>
      <c r="Q7" s="40">
        <v>139</v>
      </c>
      <c r="R7" s="14">
        <v>0</v>
      </c>
      <c r="S7" s="14">
        <v>0</v>
      </c>
      <c r="T7" s="15">
        <v>986</v>
      </c>
    </row>
    <row r="8" s="1" customFormat="1" spans="1:20">
      <c r="A8" s="12"/>
      <c r="B8" s="20"/>
      <c r="C8" s="14" t="s">
        <v>26</v>
      </c>
      <c r="D8" s="14">
        <v>22</v>
      </c>
      <c r="E8" s="14">
        <v>1</v>
      </c>
      <c r="F8" s="14">
        <v>4</v>
      </c>
      <c r="G8" s="14">
        <v>1</v>
      </c>
      <c r="H8" s="15">
        <v>1</v>
      </c>
      <c r="I8" s="15">
        <v>1</v>
      </c>
      <c r="J8" s="14">
        <v>66</v>
      </c>
      <c r="K8" s="14">
        <v>66</v>
      </c>
      <c r="L8" s="39">
        <v>1</v>
      </c>
      <c r="M8" s="14">
        <v>1217</v>
      </c>
      <c r="N8" s="14">
        <v>395</v>
      </c>
      <c r="O8" s="36">
        <v>0.675</v>
      </c>
      <c r="P8" s="40">
        <v>208</v>
      </c>
      <c r="Q8" s="40">
        <v>208</v>
      </c>
      <c r="R8" s="14">
        <v>0</v>
      </c>
      <c r="S8" s="14">
        <v>0</v>
      </c>
      <c r="T8" s="15">
        <v>1542</v>
      </c>
    </row>
    <row r="9" s="1" customFormat="1" spans="1:20">
      <c r="A9" s="12"/>
      <c r="B9" s="20"/>
      <c r="C9" s="14" t="s">
        <v>27</v>
      </c>
      <c r="D9" s="14">
        <v>15</v>
      </c>
      <c r="E9" s="14">
        <v>1</v>
      </c>
      <c r="F9" s="14">
        <v>15</v>
      </c>
      <c r="G9" s="14">
        <v>1</v>
      </c>
      <c r="H9" s="15">
        <v>1</v>
      </c>
      <c r="I9" s="15">
        <v>1</v>
      </c>
      <c r="J9" s="14">
        <v>66</v>
      </c>
      <c r="K9" s="14">
        <v>66</v>
      </c>
      <c r="L9" s="39">
        <v>1</v>
      </c>
      <c r="M9" s="14">
        <v>1217</v>
      </c>
      <c r="N9" s="14">
        <v>395</v>
      </c>
      <c r="O9" s="36">
        <v>0.675</v>
      </c>
      <c r="P9" s="40">
        <v>38</v>
      </c>
      <c r="Q9" s="40">
        <v>38</v>
      </c>
      <c r="R9" s="14">
        <v>0</v>
      </c>
      <c r="S9" s="14">
        <v>0</v>
      </c>
      <c r="T9" s="15">
        <v>985</v>
      </c>
    </row>
    <row r="10" s="1" customFormat="1" spans="1:20">
      <c r="A10" s="12"/>
      <c r="B10" s="20"/>
      <c r="C10" s="14" t="s">
        <v>28</v>
      </c>
      <c r="D10" s="14">
        <v>12</v>
      </c>
      <c r="E10" s="14">
        <v>1</v>
      </c>
      <c r="F10" s="14">
        <v>9</v>
      </c>
      <c r="G10" s="14">
        <v>1</v>
      </c>
      <c r="H10" s="15">
        <v>1</v>
      </c>
      <c r="I10" s="15">
        <v>1</v>
      </c>
      <c r="J10" s="14">
        <v>66</v>
      </c>
      <c r="K10" s="14">
        <v>66</v>
      </c>
      <c r="L10" s="39">
        <v>1</v>
      </c>
      <c r="M10" s="14">
        <v>1217</v>
      </c>
      <c r="N10" s="14">
        <v>395</v>
      </c>
      <c r="O10" s="36">
        <v>0.675</v>
      </c>
      <c r="P10" s="40">
        <v>179</v>
      </c>
      <c r="Q10" s="40">
        <v>179</v>
      </c>
      <c r="R10" s="14">
        <v>0</v>
      </c>
      <c r="S10" s="14">
        <v>0</v>
      </c>
      <c r="T10" s="15">
        <v>1960</v>
      </c>
    </row>
    <row r="11" s="1" customFormat="1" spans="1:20">
      <c r="A11" s="12"/>
      <c r="B11" s="20"/>
      <c r="C11" s="14" t="s">
        <v>29</v>
      </c>
      <c r="D11" s="14">
        <v>12</v>
      </c>
      <c r="E11" s="14">
        <v>1</v>
      </c>
      <c r="F11" s="14">
        <v>12</v>
      </c>
      <c r="G11" s="14">
        <v>1</v>
      </c>
      <c r="H11" s="15">
        <v>1</v>
      </c>
      <c r="I11" s="15">
        <v>1</v>
      </c>
      <c r="J11" s="14">
        <v>66</v>
      </c>
      <c r="K11" s="14">
        <v>66</v>
      </c>
      <c r="L11" s="39">
        <v>1</v>
      </c>
      <c r="M11" s="14">
        <v>1217</v>
      </c>
      <c r="N11" s="14">
        <v>395</v>
      </c>
      <c r="O11" s="36">
        <v>0.675</v>
      </c>
      <c r="P11" s="40">
        <v>174</v>
      </c>
      <c r="Q11" s="40">
        <v>174</v>
      </c>
      <c r="R11" s="14">
        <v>0</v>
      </c>
      <c r="S11" s="14">
        <v>0</v>
      </c>
      <c r="T11" s="15">
        <v>1566</v>
      </c>
    </row>
    <row r="12" s="1" customFormat="1" spans="1:20">
      <c r="A12" s="12"/>
      <c r="B12" s="20"/>
      <c r="C12" s="14" t="s">
        <v>30</v>
      </c>
      <c r="D12" s="14">
        <v>15</v>
      </c>
      <c r="E12" s="14">
        <v>1</v>
      </c>
      <c r="F12" s="14">
        <v>15</v>
      </c>
      <c r="G12" s="14">
        <v>1</v>
      </c>
      <c r="H12" s="15">
        <v>1</v>
      </c>
      <c r="I12" s="15">
        <v>1</v>
      </c>
      <c r="J12" s="14">
        <v>66</v>
      </c>
      <c r="K12" s="14">
        <v>66</v>
      </c>
      <c r="L12" s="39">
        <v>1</v>
      </c>
      <c r="M12" s="14">
        <v>1217</v>
      </c>
      <c r="N12" s="14">
        <v>395</v>
      </c>
      <c r="O12" s="36">
        <v>0.675</v>
      </c>
      <c r="P12" s="40">
        <v>207</v>
      </c>
      <c r="Q12" s="40">
        <v>207</v>
      </c>
      <c r="R12" s="14">
        <v>0</v>
      </c>
      <c r="S12" s="14">
        <v>0</v>
      </c>
      <c r="T12" s="15">
        <v>1200</v>
      </c>
    </row>
    <row r="13" s="1" customFormat="1" spans="1:20">
      <c r="A13" s="12"/>
      <c r="B13" s="20"/>
      <c r="C13" s="14" t="s">
        <v>31</v>
      </c>
      <c r="D13" s="14">
        <v>15</v>
      </c>
      <c r="E13" s="14">
        <v>1</v>
      </c>
      <c r="F13" s="14">
        <v>8</v>
      </c>
      <c r="G13" s="14">
        <v>1</v>
      </c>
      <c r="H13" s="15">
        <v>1</v>
      </c>
      <c r="I13" s="15">
        <v>1</v>
      </c>
      <c r="J13" s="14">
        <v>66</v>
      </c>
      <c r="K13" s="14">
        <v>66</v>
      </c>
      <c r="L13" s="39">
        <v>1</v>
      </c>
      <c r="M13" s="14">
        <v>1217</v>
      </c>
      <c r="N13" s="14">
        <v>395</v>
      </c>
      <c r="O13" s="36">
        <v>0.675</v>
      </c>
      <c r="P13" s="40">
        <v>195</v>
      </c>
      <c r="Q13" s="40">
        <v>195</v>
      </c>
      <c r="R13" s="14">
        <v>0</v>
      </c>
      <c r="S13" s="14">
        <v>0</v>
      </c>
      <c r="T13" s="15">
        <v>1345</v>
      </c>
    </row>
    <row r="14" s="1" customFormat="1" spans="1:20">
      <c r="A14" s="12"/>
      <c r="B14" s="20"/>
      <c r="C14" s="14" t="s">
        <v>32</v>
      </c>
      <c r="D14" s="14">
        <v>11</v>
      </c>
      <c r="E14" s="14">
        <v>1</v>
      </c>
      <c r="F14" s="14">
        <v>11</v>
      </c>
      <c r="G14" s="14">
        <v>1</v>
      </c>
      <c r="H14" s="15">
        <v>1</v>
      </c>
      <c r="I14" s="15">
        <v>1</v>
      </c>
      <c r="J14" s="14">
        <v>66</v>
      </c>
      <c r="K14" s="14">
        <v>66</v>
      </c>
      <c r="L14" s="39">
        <v>1</v>
      </c>
      <c r="M14" s="14">
        <v>1217</v>
      </c>
      <c r="N14" s="14">
        <v>395</v>
      </c>
      <c r="O14" s="36">
        <v>0.675</v>
      </c>
      <c r="P14" s="40">
        <v>119</v>
      </c>
      <c r="Q14" s="40">
        <v>119</v>
      </c>
      <c r="R14" s="14">
        <v>0</v>
      </c>
      <c r="S14" s="14">
        <v>0</v>
      </c>
      <c r="T14" s="15">
        <v>1789</v>
      </c>
    </row>
    <row r="15" s="1" customFormat="1" spans="1:20">
      <c r="A15" s="12"/>
      <c r="B15" s="20"/>
      <c r="C15" s="14" t="s">
        <v>33</v>
      </c>
      <c r="D15" s="14">
        <v>11</v>
      </c>
      <c r="E15" s="14">
        <v>1</v>
      </c>
      <c r="F15" s="14">
        <v>9</v>
      </c>
      <c r="G15" s="14">
        <v>1</v>
      </c>
      <c r="H15" s="15">
        <v>1</v>
      </c>
      <c r="I15" s="15">
        <v>1</v>
      </c>
      <c r="J15" s="14">
        <v>66</v>
      </c>
      <c r="K15" s="14">
        <v>66</v>
      </c>
      <c r="L15" s="39">
        <v>1</v>
      </c>
      <c r="M15" s="14">
        <v>1217</v>
      </c>
      <c r="N15" s="14">
        <v>395</v>
      </c>
      <c r="O15" s="36">
        <v>0.675</v>
      </c>
      <c r="P15" s="40">
        <v>86</v>
      </c>
      <c r="Q15" s="40">
        <v>86</v>
      </c>
      <c r="R15" s="14">
        <v>0</v>
      </c>
      <c r="S15" s="14">
        <v>0</v>
      </c>
      <c r="T15" s="15">
        <v>1455</v>
      </c>
    </row>
    <row r="16" s="1" customFormat="1" spans="1:20">
      <c r="A16" s="12"/>
      <c r="B16" s="20"/>
      <c r="C16" s="14" t="s">
        <v>34</v>
      </c>
      <c r="D16" s="14">
        <v>17</v>
      </c>
      <c r="E16" s="14">
        <v>1</v>
      </c>
      <c r="F16" s="14">
        <v>9</v>
      </c>
      <c r="G16" s="14">
        <v>1</v>
      </c>
      <c r="H16" s="15">
        <v>1</v>
      </c>
      <c r="I16" s="15">
        <v>1</v>
      </c>
      <c r="J16" s="14">
        <v>66</v>
      </c>
      <c r="K16" s="14">
        <v>66</v>
      </c>
      <c r="L16" s="39">
        <v>1</v>
      </c>
      <c r="M16" s="14">
        <v>1217</v>
      </c>
      <c r="N16" s="14">
        <v>395</v>
      </c>
      <c r="O16" s="36">
        <v>0.675</v>
      </c>
      <c r="P16" s="40">
        <v>214</v>
      </c>
      <c r="Q16" s="40">
        <v>214</v>
      </c>
      <c r="R16" s="14">
        <v>0</v>
      </c>
      <c r="S16" s="14">
        <v>0</v>
      </c>
      <c r="T16" s="15">
        <v>1201</v>
      </c>
    </row>
    <row r="17" s="1" customFormat="1" spans="1:20">
      <c r="A17" s="12"/>
      <c r="B17" s="20"/>
      <c r="C17" s="14" t="s">
        <v>35</v>
      </c>
      <c r="D17" s="14">
        <v>10</v>
      </c>
      <c r="E17" s="14">
        <v>1</v>
      </c>
      <c r="F17" s="14">
        <v>10</v>
      </c>
      <c r="G17" s="14">
        <v>1</v>
      </c>
      <c r="H17" s="15">
        <v>1</v>
      </c>
      <c r="I17" s="15">
        <v>1</v>
      </c>
      <c r="J17" s="14">
        <v>66</v>
      </c>
      <c r="K17" s="14">
        <v>66</v>
      </c>
      <c r="L17" s="39">
        <v>1</v>
      </c>
      <c r="M17" s="14">
        <v>1217</v>
      </c>
      <c r="N17" s="14">
        <v>395</v>
      </c>
      <c r="O17" s="36">
        <v>0.675</v>
      </c>
      <c r="P17" s="40">
        <v>176</v>
      </c>
      <c r="Q17" s="40">
        <v>176</v>
      </c>
      <c r="R17" s="14">
        <v>0</v>
      </c>
      <c r="S17" s="14">
        <v>0</v>
      </c>
      <c r="T17" s="15">
        <v>1300</v>
      </c>
    </row>
    <row r="18" s="1" customFormat="1" spans="1:20">
      <c r="A18" s="12"/>
      <c r="B18" s="20"/>
      <c r="C18" s="14" t="s">
        <v>36</v>
      </c>
      <c r="D18" s="14">
        <v>10</v>
      </c>
      <c r="E18" s="14">
        <v>1</v>
      </c>
      <c r="F18" s="14">
        <v>10</v>
      </c>
      <c r="G18" s="14">
        <v>1</v>
      </c>
      <c r="H18" s="15">
        <v>1</v>
      </c>
      <c r="I18" s="15">
        <v>1</v>
      </c>
      <c r="J18" s="14">
        <v>66</v>
      </c>
      <c r="K18" s="14">
        <v>66</v>
      </c>
      <c r="L18" s="39">
        <v>1</v>
      </c>
      <c r="M18" s="14">
        <v>1217</v>
      </c>
      <c r="N18" s="14">
        <v>395</v>
      </c>
      <c r="O18" s="36">
        <v>0.675</v>
      </c>
      <c r="P18" s="40">
        <v>128</v>
      </c>
      <c r="Q18" s="40">
        <v>128</v>
      </c>
      <c r="R18" s="14">
        <v>0</v>
      </c>
      <c r="S18" s="14">
        <v>0</v>
      </c>
      <c r="T18" s="15">
        <v>1807</v>
      </c>
    </row>
    <row r="19" s="1" customFormat="1" spans="1:20">
      <c r="A19" s="12"/>
      <c r="B19" s="20"/>
      <c r="C19" s="14" t="s">
        <v>37</v>
      </c>
      <c r="D19" s="14">
        <v>7</v>
      </c>
      <c r="E19" s="14">
        <v>1</v>
      </c>
      <c r="F19" s="14">
        <v>7</v>
      </c>
      <c r="G19" s="14">
        <v>1</v>
      </c>
      <c r="H19" s="15">
        <v>1</v>
      </c>
      <c r="I19" s="15">
        <v>1</v>
      </c>
      <c r="J19" s="14">
        <v>66</v>
      </c>
      <c r="K19" s="14">
        <v>66</v>
      </c>
      <c r="L19" s="39">
        <v>1</v>
      </c>
      <c r="M19" s="14">
        <v>1217</v>
      </c>
      <c r="N19" s="14">
        <v>395</v>
      </c>
      <c r="O19" s="36">
        <v>0.675</v>
      </c>
      <c r="P19" s="40">
        <v>173</v>
      </c>
      <c r="Q19" s="40">
        <v>173</v>
      </c>
      <c r="R19" s="14">
        <v>0</v>
      </c>
      <c r="S19" s="14">
        <v>0</v>
      </c>
      <c r="T19" s="15">
        <v>1230</v>
      </c>
    </row>
    <row r="20" s="1" customFormat="1" spans="1:20">
      <c r="A20" s="12"/>
      <c r="B20" s="20"/>
      <c r="C20" s="14" t="s">
        <v>38</v>
      </c>
      <c r="D20" s="14">
        <v>12</v>
      </c>
      <c r="E20" s="14">
        <v>1</v>
      </c>
      <c r="F20" s="14">
        <v>7</v>
      </c>
      <c r="G20" s="14">
        <v>1</v>
      </c>
      <c r="H20" s="15">
        <v>1</v>
      </c>
      <c r="I20" s="15">
        <v>1</v>
      </c>
      <c r="J20" s="14">
        <v>66</v>
      </c>
      <c r="K20" s="14">
        <v>66</v>
      </c>
      <c r="L20" s="39">
        <v>1</v>
      </c>
      <c r="M20" s="14">
        <v>1217</v>
      </c>
      <c r="N20" s="14">
        <v>395</v>
      </c>
      <c r="O20" s="36">
        <v>0.675</v>
      </c>
      <c r="P20" s="40">
        <v>186</v>
      </c>
      <c r="Q20" s="40">
        <v>186</v>
      </c>
      <c r="R20" s="14">
        <v>0</v>
      </c>
      <c r="S20" s="14">
        <v>0</v>
      </c>
      <c r="T20" s="15">
        <v>1855</v>
      </c>
    </row>
    <row r="21" s="1" customFormat="1" spans="1:20">
      <c r="A21" s="12"/>
      <c r="B21" s="20"/>
      <c r="C21" s="14" t="s">
        <v>39</v>
      </c>
      <c r="D21" s="14">
        <v>7</v>
      </c>
      <c r="E21" s="14">
        <v>1</v>
      </c>
      <c r="F21" s="14">
        <v>7</v>
      </c>
      <c r="G21" s="14">
        <v>1</v>
      </c>
      <c r="H21" s="15">
        <v>1</v>
      </c>
      <c r="I21" s="15">
        <v>1</v>
      </c>
      <c r="J21" s="14">
        <v>66</v>
      </c>
      <c r="K21" s="14">
        <v>66</v>
      </c>
      <c r="L21" s="39">
        <v>1</v>
      </c>
      <c r="M21" s="14">
        <v>1217</v>
      </c>
      <c r="N21" s="14">
        <v>395</v>
      </c>
      <c r="O21" s="36">
        <v>0.675</v>
      </c>
      <c r="P21" s="40">
        <v>73</v>
      </c>
      <c r="Q21" s="40">
        <v>73</v>
      </c>
      <c r="R21" s="14">
        <v>0</v>
      </c>
      <c r="S21" s="14">
        <v>0</v>
      </c>
      <c r="T21" s="15">
        <v>1245</v>
      </c>
    </row>
    <row r="22" s="1" customFormat="1" spans="1:20">
      <c r="A22" s="12"/>
      <c r="B22" s="21"/>
      <c r="C22" s="14" t="s">
        <v>40</v>
      </c>
      <c r="D22" s="14">
        <v>5</v>
      </c>
      <c r="E22" s="14">
        <v>1</v>
      </c>
      <c r="F22" s="14">
        <v>8</v>
      </c>
      <c r="G22" s="14">
        <v>1</v>
      </c>
      <c r="H22" s="15">
        <v>1</v>
      </c>
      <c r="I22" s="15">
        <v>1</v>
      </c>
      <c r="J22" s="14">
        <v>66</v>
      </c>
      <c r="K22" s="14">
        <v>66</v>
      </c>
      <c r="L22" s="39">
        <v>1</v>
      </c>
      <c r="M22" s="14">
        <v>1217</v>
      </c>
      <c r="N22" s="14">
        <v>395</v>
      </c>
      <c r="O22" s="36">
        <v>0.675</v>
      </c>
      <c r="P22" s="40">
        <v>138</v>
      </c>
      <c r="Q22" s="40">
        <v>138</v>
      </c>
      <c r="R22" s="14">
        <v>0</v>
      </c>
      <c r="S22" s="14">
        <v>0</v>
      </c>
      <c r="T22" s="15">
        <v>845</v>
      </c>
    </row>
    <row r="23" spans="1:21">
      <c r="A23" s="22" t="s">
        <v>41</v>
      </c>
      <c r="B23" s="22"/>
      <c r="C23" s="23"/>
      <c r="D23" s="18">
        <f>SUM(D6:D22)</f>
        <v>200</v>
      </c>
      <c r="E23" s="18">
        <f>SUM(E6:E22)</f>
        <v>17</v>
      </c>
      <c r="F23" s="18">
        <f>SUM(F6:F22)</f>
        <v>160</v>
      </c>
      <c r="G23" s="18">
        <f>SUM(G6:G22)</f>
        <v>17</v>
      </c>
      <c r="H23" s="18"/>
      <c r="I23" s="18"/>
      <c r="J23" s="18">
        <f>SUM(J6:J22)</f>
        <v>1122</v>
      </c>
      <c r="K23" s="18">
        <f>SUM(K6:K22)</f>
        <v>1122</v>
      </c>
      <c r="L23" s="41">
        <f>AVERAGE(L6:L22)</f>
        <v>1</v>
      </c>
      <c r="M23" s="42">
        <f>SUM(M6:M22)</f>
        <v>20689</v>
      </c>
      <c r="N23" s="42">
        <f>SUM(N6:N22)</f>
        <v>6715</v>
      </c>
      <c r="O23" s="41">
        <f>AVERAGE(O6:O22)</f>
        <v>0.675</v>
      </c>
      <c r="P23" s="18">
        <f>SUM(P4:P22)</f>
        <v>62143</v>
      </c>
      <c r="Q23" s="18">
        <f>SUM(Q4:Q22)</f>
        <v>62143</v>
      </c>
      <c r="R23" s="18">
        <f>SUM(R6:R22)</f>
        <v>0</v>
      </c>
      <c r="S23" s="18">
        <f>SUM(S6:S22)</f>
        <v>0</v>
      </c>
      <c r="T23" s="18">
        <f>SUM(T4:T22)</f>
        <v>42271</v>
      </c>
      <c r="U23" s="42"/>
    </row>
    <row r="24" spans="1:21">
      <c r="A24" s="24" t="s">
        <v>42</v>
      </c>
      <c r="B24" s="24"/>
      <c r="C24" s="25"/>
      <c r="D24" s="26" t="e">
        <f>#REF!+#REF!+D5+D23</f>
        <v>#REF!</v>
      </c>
      <c r="E24" s="26" t="e">
        <f>#REF!+#REF!+E5+E23</f>
        <v>#REF!</v>
      </c>
      <c r="F24" s="26" t="e">
        <f>#REF!+#REF!+F5+F23</f>
        <v>#REF!</v>
      </c>
      <c r="G24" s="26" t="e">
        <f>#REF!+#REF!+G5+G23</f>
        <v>#REF!</v>
      </c>
      <c r="H24" s="26"/>
      <c r="I24" s="26"/>
      <c r="J24" s="26" t="e">
        <f>#REF!+#REF!+J5+J23</f>
        <v>#REF!</v>
      </c>
      <c r="K24" s="26" t="e">
        <f>#REF!+#REF!+K5+K23</f>
        <v>#REF!</v>
      </c>
      <c r="L24" s="43" t="e">
        <f>AVERAGE(L23,L5,#REF!,#REF!)</f>
        <v>#REF!</v>
      </c>
      <c r="M24" s="44" t="e">
        <f>#REF!+#REF!+M5+M23</f>
        <v>#REF!</v>
      </c>
      <c r="N24" s="44" t="e">
        <f>#REF!+#REF!+N5+N23</f>
        <v>#REF!</v>
      </c>
      <c r="O24" s="43" t="e">
        <f>AVERAGE(#REF!,#REF!,O5,O23)</f>
        <v>#REF!</v>
      </c>
      <c r="P24" s="26" t="e">
        <f>#REF!+#REF!+P5+P23</f>
        <v>#REF!</v>
      </c>
      <c r="Q24" s="26" t="e">
        <f>#REF!+#REF!+Q5+Q23</f>
        <v>#REF!</v>
      </c>
      <c r="R24" s="26" t="e">
        <f>#REF!+#REF!+R5+R23</f>
        <v>#REF!</v>
      </c>
      <c r="S24" s="26" t="e">
        <f>#REF!+#REF!+S5+S23</f>
        <v>#REF!</v>
      </c>
      <c r="T24" s="26" t="e">
        <f>#REF!+#REF!+T5+T23</f>
        <v>#REF!</v>
      </c>
      <c r="U24" s="44"/>
    </row>
    <row r="25" ht="14.25" spans="1:20">
      <c r="A25" s="27" t="s">
        <v>43</v>
      </c>
      <c r="B25" s="27"/>
      <c r="C25" s="27"/>
      <c r="D25" s="27"/>
      <c r="E25" s="27"/>
      <c r="F25" s="27"/>
      <c r="G25" s="27"/>
      <c r="H25" s="27"/>
      <c r="I25" s="27"/>
      <c r="J25" s="27"/>
      <c r="K25" s="27"/>
      <c r="L25" s="45"/>
      <c r="M25" s="27"/>
      <c r="N25" s="27"/>
      <c r="O25" s="46"/>
      <c r="P25" s="27"/>
      <c r="Q25" s="27"/>
      <c r="R25" s="27"/>
      <c r="S25" s="27"/>
      <c r="T25" s="27"/>
    </row>
    <row r="26" ht="14.25" spans="1:20">
      <c r="A26" s="28"/>
      <c r="B26" s="28"/>
      <c r="C26" s="28"/>
      <c r="D26" s="28"/>
      <c r="E26" s="28"/>
      <c r="F26" s="28"/>
      <c r="G26" s="28"/>
      <c r="H26" s="28"/>
      <c r="I26" s="28"/>
      <c r="J26" s="28"/>
      <c r="K26" s="28"/>
      <c r="L26" s="47"/>
      <c r="M26" s="28"/>
      <c r="N26" s="28"/>
      <c r="O26" s="48"/>
      <c r="P26" s="28"/>
      <c r="Q26" s="28"/>
      <c r="R26" s="28"/>
      <c r="S26" s="28"/>
      <c r="T26" s="28"/>
    </row>
  </sheetData>
  <mergeCells count="28">
    <mergeCell ref="A1:T1"/>
    <mergeCell ref="A4:B4"/>
    <mergeCell ref="A5:C5"/>
    <mergeCell ref="A23:C23"/>
    <mergeCell ref="A24:C24"/>
    <mergeCell ref="A6:A22"/>
    <mergeCell ref="B6:B22"/>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A2:B3"/>
    <mergeCell ref="A25:T26"/>
  </mergeCells>
  <pageMargins left="0.75" right="0.75" top="1" bottom="1" header="0.5" footer="0.5"/>
  <pageSetup paperSize="9" scale="54" orientation="landscape" horizontalDpi="600" verticalDpi="600"/>
  <headerFooter/>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张志媛</cp:lastModifiedBy>
  <dcterms:created xsi:type="dcterms:W3CDTF">2016-11-02T19:31:00Z</dcterms:created>
  <cp:lastPrinted>2021-01-28T23:59:00Z</cp:lastPrinted>
  <dcterms:modified xsi:type="dcterms:W3CDTF">2025-03-04T00:42:39Z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AA2A8189DD764803AFF5F92045745486_13</vt:lpwstr>
  </property>
  <property fmtid="{D5CDD505-2E9C-101B-9397-08002B2CF9AE}" pid="4" name="KSOReadingLayout">
    <vt:bool>true</vt:bool>
  </property>
</Properties>
</file>